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96"/>
  </bookViews>
  <sheets>
    <sheet name="Листопад 22 " sheetId="5" r:id="rId1"/>
    <sheet name="Жовтень 22" sheetId="4" r:id="rId2"/>
    <sheet name="Вересень 22" sheetId="3" r:id="rId3"/>
    <sheet name="Серпень 22" sheetId="2" r:id="rId4"/>
    <sheet name="Липень 22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5" l="1"/>
  <c r="J41" i="5"/>
  <c r="H41" i="5"/>
  <c r="I27" i="5"/>
  <c r="J27" i="5"/>
  <c r="H27" i="5"/>
  <c r="I12" i="5"/>
  <c r="I35" i="5" s="1"/>
  <c r="I36" i="5" s="1"/>
  <c r="J12" i="5"/>
  <c r="H12" i="5"/>
  <c r="H35" i="5" s="1"/>
  <c r="H36" i="5" s="1"/>
  <c r="I10" i="5"/>
  <c r="I11" i="5" s="1"/>
  <c r="J10" i="5"/>
  <c r="J11" i="5" s="1"/>
  <c r="H10" i="5"/>
  <c r="H11" i="5" s="1"/>
  <c r="I37" i="5"/>
  <c r="J37" i="5"/>
  <c r="H37" i="5"/>
  <c r="J33" i="4"/>
  <c r="I33" i="4"/>
  <c r="H33" i="4"/>
  <c r="I32" i="4"/>
  <c r="J32" i="4"/>
  <c r="H32" i="4"/>
  <c r="I28" i="4"/>
  <c r="J28" i="4"/>
  <c r="H28" i="4"/>
  <c r="J8" i="5"/>
  <c r="I8" i="5"/>
  <c r="H8" i="5"/>
  <c r="I16" i="3"/>
  <c r="J16" i="3"/>
  <c r="H16" i="3"/>
  <c r="I15" i="3"/>
  <c r="J15" i="3"/>
  <c r="H15" i="3"/>
  <c r="J25" i="4"/>
  <c r="I25" i="4"/>
  <c r="H25" i="4"/>
  <c r="H31" i="4" s="1"/>
  <c r="J21" i="4"/>
  <c r="J31" i="4" s="1"/>
  <c r="I21" i="4"/>
  <c r="I31" i="4" s="1"/>
  <c r="H21" i="4"/>
  <c r="J17" i="4"/>
  <c r="I17" i="4"/>
  <c r="H17" i="4"/>
  <c r="J15" i="4"/>
  <c r="I15" i="4"/>
  <c r="H15" i="4"/>
  <c r="J10" i="4"/>
  <c r="I10" i="4"/>
  <c r="H10" i="4"/>
  <c r="J8" i="4"/>
  <c r="I8" i="4"/>
  <c r="H8" i="4"/>
  <c r="I17" i="2"/>
  <c r="J17" i="2"/>
  <c r="J68" i="2" s="1"/>
  <c r="H17" i="2"/>
  <c r="I68" i="2"/>
  <c r="H68" i="2"/>
  <c r="I59" i="2"/>
  <c r="J59" i="2"/>
  <c r="H59" i="2"/>
  <c r="I27" i="2"/>
  <c r="I13" i="2"/>
  <c r="J13" i="2"/>
  <c r="H13" i="2"/>
  <c r="I19" i="2"/>
  <c r="I25" i="2" s="1"/>
  <c r="I26" i="2" s="1"/>
  <c r="J19" i="2"/>
  <c r="J25" i="2" s="1"/>
  <c r="J26" i="2" s="1"/>
  <c r="H19" i="2"/>
  <c r="H25" i="2" s="1"/>
  <c r="H26" i="2" s="1"/>
  <c r="I66" i="2"/>
  <c r="J66" i="2"/>
  <c r="H66" i="2"/>
  <c r="I36" i="2"/>
  <c r="J36" i="2"/>
  <c r="H36" i="2"/>
  <c r="J35" i="5" l="1"/>
  <c r="J36" i="5" s="1"/>
  <c r="H13" i="4"/>
  <c r="J13" i="4"/>
  <c r="I13" i="4"/>
  <c r="H19" i="4"/>
  <c r="H20" i="4" s="1"/>
  <c r="J19" i="4"/>
  <c r="J20" i="4" s="1"/>
  <c r="I19" i="4"/>
  <c r="I20" i="4" s="1"/>
  <c r="I54" i="2"/>
  <c r="J8" i="3"/>
  <c r="J14" i="3" s="1"/>
  <c r="I8" i="3"/>
  <c r="I14" i="3" s="1"/>
  <c r="H8" i="3"/>
  <c r="H14" i="3" s="1"/>
  <c r="I65" i="1"/>
  <c r="J65" i="1"/>
  <c r="H65" i="1"/>
  <c r="H64" i="1"/>
  <c r="I63" i="1"/>
  <c r="J63" i="1"/>
  <c r="H63" i="1"/>
  <c r="J60" i="1"/>
  <c r="I60" i="1"/>
  <c r="H60" i="1"/>
  <c r="J50" i="1"/>
  <c r="I50" i="1"/>
  <c r="H50" i="1"/>
  <c r="I42" i="1"/>
  <c r="H42" i="1"/>
  <c r="I25" i="1"/>
  <c r="J25" i="1"/>
  <c r="H25" i="1"/>
  <c r="I22" i="1"/>
  <c r="J22" i="1"/>
  <c r="H22" i="1"/>
  <c r="J8" i="1"/>
  <c r="I8" i="1"/>
  <c r="H8" i="1"/>
  <c r="J55" i="2"/>
  <c r="J57" i="2" s="1"/>
  <c r="I55" i="2"/>
  <c r="I57" i="2" s="1"/>
  <c r="H55" i="2"/>
  <c r="H57" i="2" s="1"/>
  <c r="J27" i="2"/>
  <c r="J54" i="2" s="1"/>
  <c r="J58" i="2" s="1"/>
  <c r="H27" i="2"/>
  <c r="H54" i="2" s="1"/>
  <c r="H58" i="2" s="1"/>
  <c r="J15" i="2"/>
  <c r="I15" i="2"/>
  <c r="H15" i="2"/>
  <c r="J10" i="2"/>
  <c r="I10" i="2"/>
  <c r="H10" i="2"/>
  <c r="J8" i="2"/>
  <c r="I8" i="2"/>
  <c r="H8" i="2"/>
  <c r="I58" i="2" l="1"/>
  <c r="J57" i="1" l="1"/>
  <c r="I57" i="1"/>
  <c r="H57" i="1"/>
  <c r="J55" i="1"/>
  <c r="I55" i="1"/>
  <c r="I59" i="1" s="1"/>
  <c r="H55" i="1"/>
  <c r="H59" i="1" s="1"/>
  <c r="I64" i="1"/>
  <c r="J42" i="1"/>
  <c r="J59" i="1" s="1"/>
  <c r="J64" i="1" l="1"/>
  <c r="J38" i="1"/>
  <c r="I38" i="1"/>
  <c r="H38" i="1"/>
  <c r="J35" i="1"/>
  <c r="I35" i="1"/>
  <c r="H35" i="1"/>
  <c r="J33" i="1"/>
  <c r="I33" i="1"/>
  <c r="H33" i="1"/>
  <c r="J31" i="1"/>
  <c r="I31" i="1"/>
  <c r="I40" i="1" s="1"/>
  <c r="H31" i="1"/>
  <c r="J28" i="1"/>
  <c r="J30" i="1" s="1"/>
  <c r="I28" i="1"/>
  <c r="I30" i="1" s="1"/>
  <c r="H28" i="1"/>
  <c r="H30" i="1" s="1"/>
  <c r="J19" i="1"/>
  <c r="J21" i="1" s="1"/>
  <c r="I19" i="1"/>
  <c r="I21" i="1" s="1"/>
  <c r="H19" i="1"/>
  <c r="H21" i="1" s="1"/>
  <c r="J16" i="1"/>
  <c r="J18" i="1" s="1"/>
  <c r="I16" i="1"/>
  <c r="I18" i="1" s="1"/>
  <c r="H16" i="1"/>
  <c r="H18" i="1" s="1"/>
  <c r="I41" i="1" l="1"/>
  <c r="H40" i="1"/>
  <c r="H41" i="1" s="1"/>
  <c r="J40" i="1"/>
  <c r="J41" i="1" s="1"/>
  <c r="A22" i="1"/>
  <c r="A60" i="1"/>
</calcChain>
</file>

<file path=xl/sharedStrings.xml><?xml version="1.0" encoding="utf-8"?>
<sst xmlns="http://schemas.openxmlformats.org/spreadsheetml/2006/main" count="2030" uniqueCount="207">
  <si>
    <t>Інформація</t>
  </si>
  <si>
    <t>Лісокористувач: ДП "Іллінецьке ЛГ"</t>
  </si>
  <si>
    <t>№ з/п</t>
  </si>
  <si>
    <t>Найменування  лісництва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</si>
  <si>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</si>
  <si>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</si>
  <si>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</si>
  <si>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</si>
  <si>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</si>
  <si>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</si>
  <si>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Запас деревини, куб. м</t>
  </si>
  <si>
    <t>Підстава для призначення рубки, площа га</t>
  </si>
  <si>
    <t>Серія та номер лісорубного квитка</t>
  </si>
  <si>
    <t>Місцезнаходження</t>
  </si>
  <si>
    <t>GPS - координати (за наявності)</t>
  </si>
  <si>
    <t>Примітка (анулювання, заміна, відстрочення, тощо)</t>
  </si>
  <si>
    <t>загальний</t>
  </si>
  <si>
    <t>ліквідний</t>
  </si>
  <si>
    <t>матеріали лісовпорядкування</t>
  </si>
  <si>
    <t>обстеження лісокористувача</t>
  </si>
  <si>
    <t xml:space="preserve">Серія  </t>
  </si>
  <si>
    <t>номер</t>
  </si>
  <si>
    <t>Дата видачі</t>
  </si>
  <si>
    <t>адміністративний район</t>
  </si>
  <si>
    <t>сільська/міська рада</t>
  </si>
  <si>
    <t>7</t>
  </si>
  <si>
    <t>1. Рубки головного користування.</t>
  </si>
  <si>
    <t>-</t>
  </si>
  <si>
    <t>Погребищенське</t>
  </si>
  <si>
    <t>Суцільнолісосічний</t>
  </si>
  <si>
    <t>Разом:</t>
  </si>
  <si>
    <t>проектзаходи</t>
  </si>
  <si>
    <t>ВІ ЛРК</t>
  </si>
  <si>
    <t>Вінницький</t>
  </si>
  <si>
    <t>Яз</t>
  </si>
  <si>
    <t>Плисківське</t>
  </si>
  <si>
    <t>Немирівське</t>
  </si>
  <si>
    <t>Дз</t>
  </si>
  <si>
    <t>Іллінецьке</t>
  </si>
  <si>
    <t>Іллінецька ОТГ м. Іллінці</t>
  </si>
  <si>
    <t>Оратівське</t>
  </si>
  <si>
    <t>9/1</t>
  </si>
  <si>
    <t>Оратівська ОТГ с. Оратів</t>
  </si>
  <si>
    <t>Всього по головному користуванню:</t>
  </si>
  <si>
    <t>Рубки формування і оздоровлення лісів</t>
  </si>
  <si>
    <t>Освітлення</t>
  </si>
  <si>
    <t>освітлення</t>
  </si>
  <si>
    <t>Погребищенська ОТГ с. Борщагівка</t>
  </si>
  <si>
    <t>Погребищенська ОТГ с. Черемошне</t>
  </si>
  <si>
    <t>Погребищенська ОТГ с. Павлівка</t>
  </si>
  <si>
    <t>Погребищенська ОТГ с. Надросся</t>
  </si>
  <si>
    <t>Яле</t>
  </si>
  <si>
    <t>Проектзаходи</t>
  </si>
  <si>
    <t>5</t>
  </si>
  <si>
    <t>Гайсинський</t>
  </si>
  <si>
    <t>Іллінецька ОТГ с. Паріївка</t>
  </si>
  <si>
    <t>Всього по освітленню:</t>
  </si>
  <si>
    <t>Прочищення</t>
  </si>
  <si>
    <t>Всього по прочищенню:</t>
  </si>
  <si>
    <t>Прорідження</t>
  </si>
  <si>
    <t>Погребищенська ОТГ с. Плисків</t>
  </si>
  <si>
    <t>Немирівська ОТГ   с. Криківці</t>
  </si>
  <si>
    <t>Всього по прорідженню:</t>
  </si>
  <si>
    <t>Прохідна рубка</t>
  </si>
  <si>
    <t>Погребищенська ОТГ с. Новофастів</t>
  </si>
  <si>
    <t>Липовецька ОТГ с. Очитків</t>
  </si>
  <si>
    <t>Всього по прохідній рубкі</t>
  </si>
  <si>
    <t>Всього по рубках формування і оздоровлення лісів</t>
  </si>
  <si>
    <t>Разом по всіх рубках</t>
  </si>
  <si>
    <t>Головний лісничий                ДП "Іллінецьке ЛГ"                                                       В.В. Пальченко</t>
  </si>
  <si>
    <t>Перелік заходів</t>
  </si>
  <si>
    <t>1</t>
  </si>
  <si>
    <t>8</t>
  </si>
  <si>
    <t>Немирівська ОТГ   с. Бондурівка</t>
  </si>
  <si>
    <t>Санітарна вибіркова рубка</t>
  </si>
  <si>
    <t>Всього по санітарно - вибірковій рубці:</t>
  </si>
  <si>
    <t>007271</t>
  </si>
  <si>
    <t>06.07.22р</t>
  </si>
  <si>
    <t>007272</t>
  </si>
  <si>
    <t>007273</t>
  </si>
  <si>
    <t>10/1</t>
  </si>
  <si>
    <t>007274</t>
  </si>
  <si>
    <t>Погребищенська ОТГ с. Старостинці</t>
  </si>
  <si>
    <t>007275</t>
  </si>
  <si>
    <t>Сз</t>
  </si>
  <si>
    <t>007276</t>
  </si>
  <si>
    <t>Погребищенська ОТГ с. Ширмівка</t>
  </si>
  <si>
    <t>007277</t>
  </si>
  <si>
    <t xml:space="preserve">007278 </t>
  </si>
  <si>
    <t>12.07.22р</t>
  </si>
  <si>
    <t>007279</t>
  </si>
  <si>
    <t>Санітарна суцільна рубка</t>
  </si>
  <si>
    <t>Всього по санітарно - суцільній рубці:</t>
  </si>
  <si>
    <t>Всього по санітарних рубках:</t>
  </si>
  <si>
    <t>007280</t>
  </si>
  <si>
    <t>28.07.22р</t>
  </si>
  <si>
    <t>3/1</t>
  </si>
  <si>
    <t>007281</t>
  </si>
  <si>
    <t xml:space="preserve">007282 </t>
  </si>
  <si>
    <t>8/1</t>
  </si>
  <si>
    <t>007283</t>
  </si>
  <si>
    <t>007284</t>
  </si>
  <si>
    <t>12/2</t>
  </si>
  <si>
    <t>007285</t>
  </si>
  <si>
    <t>Оратівська ОТГ с.Оратів</t>
  </si>
  <si>
    <t>007286</t>
  </si>
  <si>
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станом на 31.07 2022 року </t>
  </si>
  <si>
    <t>Немирів ОТГ с. Бондурівка</t>
  </si>
  <si>
    <t>3</t>
  </si>
  <si>
    <t>Немирів ОТГ с. Криківці</t>
  </si>
  <si>
    <t>ш/г</t>
  </si>
  <si>
    <t>т/л</t>
  </si>
  <si>
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станом на 31.08. 2022 року </t>
  </si>
  <si>
    <t>007287</t>
  </si>
  <si>
    <t>02.08.22р</t>
  </si>
  <si>
    <t>Іллінецька ОТГ с. Красненьки</t>
  </si>
  <si>
    <t>Іллінецька ОТГ с. Хринівка</t>
  </si>
  <si>
    <t>007288</t>
  </si>
  <si>
    <t>Немирівська ОТГ с.Бондурівка</t>
  </si>
  <si>
    <t xml:space="preserve">Іллінецька ОТГ с. Василівка  </t>
  </si>
  <si>
    <t>007289</t>
  </si>
  <si>
    <t>04.08.22р</t>
  </si>
  <si>
    <t xml:space="preserve">Іллінецька ОТГ с. Паріївка  </t>
  </si>
  <si>
    <t>007290</t>
  </si>
  <si>
    <t>08.08.22р</t>
  </si>
  <si>
    <t>Іллінецька ОТГ с. Жадани</t>
  </si>
  <si>
    <t>007291</t>
  </si>
  <si>
    <t>16.08.22р</t>
  </si>
  <si>
    <t>007292</t>
  </si>
  <si>
    <t>Липовецька ОТГ с. Щаслива</t>
  </si>
  <si>
    <t>Немирівська ОТГ с. Сподахи</t>
  </si>
  <si>
    <t>Немирівська ОТГ с. Бондурівка</t>
  </si>
  <si>
    <r>
      <t xml:space="preserve">Інші заходи пов`язані з веденням лісового господарства </t>
    </r>
    <r>
      <rPr>
        <b/>
        <i/>
        <sz val="8"/>
        <color indexed="8"/>
        <rFont val="Times New Roman"/>
        <family val="1"/>
        <charset val="204"/>
      </rPr>
      <t>(Розрубка просіки під будівництво дороги)</t>
    </r>
  </si>
  <si>
    <t>Інші заходи пов`язані з веденням лісового господарства (Розрубка просіки під будівництво дороги)</t>
  </si>
  <si>
    <t>Лист Вінницького ОУЛМГ №02-21/639 від 15.08.2022р.</t>
  </si>
  <si>
    <t>007293</t>
  </si>
  <si>
    <r>
      <t xml:space="preserve">Інші заходи непов`язані з веденням лісового господарства </t>
    </r>
    <r>
      <rPr>
        <b/>
        <i/>
        <sz val="8"/>
        <color indexed="8"/>
        <rFont val="Times New Roman"/>
        <family val="1"/>
        <charset val="204"/>
      </rPr>
      <t>(Розчищення території для водовідведення)</t>
    </r>
  </si>
  <si>
    <t>007294</t>
  </si>
  <si>
    <t>007295</t>
  </si>
  <si>
    <t>Райгородська ОТГ с. Ометинці</t>
  </si>
  <si>
    <t>Немирівська ОТГ с. Мухівці</t>
  </si>
  <si>
    <t>8/2</t>
  </si>
  <si>
    <t>007297</t>
  </si>
  <si>
    <t>24.08.22р</t>
  </si>
  <si>
    <t>Іллінецька ОТГ с. Жорнище</t>
  </si>
  <si>
    <t>007298</t>
  </si>
  <si>
    <t>26.08.22р</t>
  </si>
  <si>
    <t>007299</t>
  </si>
  <si>
    <t>007300</t>
  </si>
  <si>
    <t>Оратівська ОТГ с. Лопатинка</t>
  </si>
  <si>
    <t>13</t>
  </si>
  <si>
    <t>м/л</t>
  </si>
  <si>
    <t>6</t>
  </si>
  <si>
    <t>4</t>
  </si>
  <si>
    <t>Оратівська ОТГ с. Оратівка</t>
  </si>
  <si>
    <t>Оратівська ОТГ с. Фронтівка</t>
  </si>
  <si>
    <t>Гз</t>
  </si>
  <si>
    <t>007302</t>
  </si>
  <si>
    <t>31.08.22р</t>
  </si>
  <si>
    <t>007303</t>
  </si>
  <si>
    <t>007304</t>
  </si>
  <si>
    <t>Погребищенська ОТГ с. Дзюньків</t>
  </si>
  <si>
    <t>007305</t>
  </si>
  <si>
    <t>ш/п</t>
  </si>
  <si>
    <t>007306</t>
  </si>
  <si>
    <t>19.09.22р</t>
  </si>
  <si>
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станом на 30.09 2022 року </t>
  </si>
  <si>
    <t>007307</t>
  </si>
  <si>
    <t>07.10.22р</t>
  </si>
  <si>
    <t>16/2</t>
  </si>
  <si>
    <t>007309</t>
  </si>
  <si>
    <t>007310</t>
  </si>
  <si>
    <t>19.10.22р</t>
  </si>
  <si>
    <t>12</t>
  </si>
  <si>
    <t>007311</t>
  </si>
  <si>
    <t>10</t>
  </si>
  <si>
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станом на 31.10 2022 року </t>
  </si>
  <si>
    <t>007312</t>
  </si>
  <si>
    <t>24.10.22р</t>
  </si>
  <si>
    <t>22</t>
  </si>
  <si>
    <t>007313</t>
  </si>
  <si>
    <t>007314</t>
  </si>
  <si>
    <t>007315</t>
  </si>
  <si>
    <t>Іллінецька ОТГ м. Паріївка</t>
  </si>
  <si>
    <t>007317</t>
  </si>
  <si>
    <t>02.11.22р</t>
  </si>
  <si>
    <t>007318</t>
  </si>
  <si>
    <t>03.11.22р</t>
  </si>
  <si>
    <t>Немирівська ОТГ с. Рубань</t>
  </si>
  <si>
    <t>Немирівська ОТГ с.Криківці</t>
  </si>
  <si>
    <t>Немирівська ОТГ с.Мухівці</t>
  </si>
  <si>
    <t>007319</t>
  </si>
  <si>
    <t>007320</t>
  </si>
  <si>
    <t>08.11.22р</t>
  </si>
  <si>
    <t>Інші заходи неповязані  з веденням л/г (Освітлення дороги загаоьного призначення)</t>
  </si>
  <si>
    <t xml:space="preserve"> Освітлення дороги загаоьного призначення</t>
  </si>
  <si>
    <t>Лист Вінницького ОУЛМГ №02-21/880 від 27.10.22р</t>
  </si>
  <si>
    <t>007321</t>
  </si>
  <si>
    <t>007322</t>
  </si>
  <si>
    <t>16.11.22р</t>
  </si>
  <si>
    <t>007323</t>
  </si>
  <si>
    <t>5/2</t>
  </si>
  <si>
    <t>007324</t>
  </si>
  <si>
    <t>21.11.22р</t>
  </si>
  <si>
    <t>Іллінецька ОТГ с. Василівка</t>
  </si>
  <si>
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станом на 30.11 2022 року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</si>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</sst>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3" fillId="0" borderId="1" xfId="0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164" fontId="6" fillId="3" borderId="1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1" fontId="8" fillId="0" borderId="21" xfId="0" applyNumberFormat="1" applyFont="1" applyFill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64" fontId="4" fillId="5" borderId="25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wrapText="1"/>
    </xf>
    <xf numFmtId="49" fontId="4" fillId="5" borderId="3" xfId="0" applyNumberFormat="1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wrapText="1"/>
    </xf>
    <xf numFmtId="49" fontId="4" fillId="5" borderId="7" xfId="0" applyNumberFormat="1" applyFont="1" applyFill="1" applyBorder="1" applyAlignment="1">
      <alignment horizontal="center" wrapText="1"/>
    </xf>
    <xf numFmtId="2" fontId="12" fillId="3" borderId="15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12" fillId="3" borderId="19" xfId="0" applyNumberFormat="1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" fontId="8" fillId="2" borderId="10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/>
    </xf>
    <xf numFmtId="164" fontId="14" fillId="5" borderId="9" xfId="0" applyNumberFormat="1" applyFont="1" applyFill="1" applyBorder="1" applyAlignment="1">
      <alignment horizontal="center" vertical="center" wrapText="1"/>
    </xf>
    <xf numFmtId="1" fontId="14" fillId="5" borderId="9" xfId="0" applyNumberFormat="1" applyFont="1" applyFill="1" applyBorder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1" fontId="4" fillId="4" borderId="9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wrapText="1"/>
    </xf>
    <xf numFmtId="49" fontId="4" fillId="4" borderId="7" xfId="0" applyNumberFormat="1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wrapText="1"/>
    </xf>
    <xf numFmtId="49" fontId="4" fillId="6" borderId="7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wrapText="1"/>
    </xf>
    <xf numFmtId="0" fontId="10" fillId="5" borderId="11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6" borderId="1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7" fillId="4" borderId="15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4" fillId="5" borderId="25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2" fillId="3" borderId="1" xfId="0" applyNumberFormat="1" applyFont="1" applyFill="1" applyBorder="1" applyAlignment="1">
      <alignment horizontal="center"/>
    </xf>
    <xf numFmtId="164" fontId="12" fillId="0" borderId="15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 vertical="center"/>
    </xf>
    <xf numFmtId="164" fontId="12" fillId="3" borderId="15" xfId="0" applyNumberFormat="1" applyFont="1" applyFill="1" applyBorder="1" applyAlignment="1">
      <alignment horizontal="center"/>
    </xf>
    <xf numFmtId="164" fontId="12" fillId="3" borderId="15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" fontId="9" fillId="6" borderId="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64" fontId="9" fillId="6" borderId="9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2" fontId="12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90" wrapText="1"/>
    </xf>
    <xf numFmtId="0" fontId="3" fillId="4" borderId="14" xfId="0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1" fillId="0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2" borderId="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2" fontId="12" fillId="3" borderId="27" xfId="0" applyNumberFormat="1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left" vertical="center"/>
    </xf>
    <xf numFmtId="0" fontId="4" fillId="6" borderId="29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0" fontId="4" fillId="4" borderId="30" xfId="0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S45"/>
  <sheetViews>
    <sheetView tabSelected="1" workbookViewId="0">
      <pane xSplit="9" ySplit="5" topLeftCell="J42" activePane="bottomRight" state="frozen"/>
      <selection pane="topRight" activeCell="J1" sqref="J1"/>
      <selection pane="bottomLeft" activeCell="A6" sqref="A6"/>
      <selection pane="bottomRight" activeCell="O33" sqref="O33"/>
    </sheetView>
  </sheetViews>
  <sheetFormatPr defaultRowHeight="15" x14ac:dyDescent="0.25"/>
  <cols>
    <col min="1" max="1" width="4.7109375" customWidth="1"/>
    <col min="2" max="2" width="18" customWidth="1"/>
    <col min="3" max="3" width="3.7109375" customWidth="1"/>
    <col min="4" max="4" width="21.28515625" customWidth="1"/>
    <col min="5" max="5" width="4.7109375" customWidth="1"/>
    <col min="6" max="6" width="4.28515625" customWidth="1"/>
    <col min="7" max="7" width="4.5703125" customWidth="1"/>
    <col min="8" max="8" width="8.28515625" customWidth="1"/>
    <col min="9" max="9" width="8.5703125" customWidth="1"/>
    <col min="10" max="10" width="10.28515625" customWidth="1"/>
    <col min="11" max="11" width="15.28515625" customWidth="1"/>
    <col min="16" max="16" width="15.7109375" customWidth="1"/>
    <col min="17" max="17" width="31.28515625" style="142" customWidth="1"/>
    <col min="18" max="18" width="17" hidden="1" customWidth="1"/>
    <col min="19" max="19" width="0" hidden="1" customWidth="1"/>
  </cols>
  <sheetData>
    <row r="1" spans="1:19" ht="15.75" customHeight="1" x14ac:dyDescent="0.25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</row>
    <row r="2" spans="1:19" ht="36.75" customHeight="1" x14ac:dyDescent="0.25">
      <c r="A2" s="250" t="s">
        <v>205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5.75" customHeight="1" x14ac:dyDescent="0.25">
      <c r="A3" s="251" t="s">
        <v>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</row>
    <row r="4" spans="1:19" ht="15.75" x14ac:dyDescent="0.25">
      <c r="A4" s="252" t="s">
        <v>2</v>
      </c>
      <c r="B4" s="252" t="s">
        <v>3</v>
      </c>
      <c r="C4" s="252" t="s">
        <v>4</v>
      </c>
      <c r="D4" s="252" t="s">
        <v>5</v>
      </c>
      <c r="E4" s="247" t="s">
        <v>6</v>
      </c>
      <c r="F4" s="247" t="s">
        <v>7</v>
      </c>
      <c r="G4" s="253" t="s">
        <v>8</v>
      </c>
      <c r="H4" s="247" t="s">
        <v>9</v>
      </c>
      <c r="I4" s="248" t="s">
        <v>10</v>
      </c>
      <c r="J4" s="248"/>
      <c r="K4" s="248" t="s">
        <v>11</v>
      </c>
      <c r="L4" s="248"/>
      <c r="M4" s="249" t="s">
        <v>12</v>
      </c>
      <c r="N4" s="249"/>
      <c r="O4" s="249"/>
      <c r="P4" s="248" t="s">
        <v>13</v>
      </c>
      <c r="Q4" s="248"/>
      <c r="R4" s="247" t="s">
        <v>14</v>
      </c>
      <c r="S4" s="247" t="s">
        <v>15</v>
      </c>
    </row>
    <row r="5" spans="1:19" ht="84" customHeight="1" x14ac:dyDescent="0.25">
      <c r="A5" s="252"/>
      <c r="B5" s="252"/>
      <c r="C5" s="252"/>
      <c r="D5" s="252"/>
      <c r="E5" s="247"/>
      <c r="F5" s="247"/>
      <c r="G5" s="253"/>
      <c r="H5" s="247"/>
      <c r="I5" s="173" t="s">
        <v>16</v>
      </c>
      <c r="J5" s="173" t="s">
        <v>17</v>
      </c>
      <c r="K5" s="173" t="s">
        <v>18</v>
      </c>
      <c r="L5" s="173" t="s">
        <v>19</v>
      </c>
      <c r="M5" s="174" t="s">
        <v>20</v>
      </c>
      <c r="N5" s="174" t="s">
        <v>21</v>
      </c>
      <c r="O5" s="174" t="s">
        <v>22</v>
      </c>
      <c r="P5" s="175" t="s">
        <v>206</v>
      </c>
      <c r="Q5" s="75" t="s">
        <v>24</v>
      </c>
      <c r="R5" s="247"/>
      <c r="S5" s="247"/>
    </row>
    <row r="6" spans="1:19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5" t="s">
        <v>25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5">
        <v>13</v>
      </c>
      <c r="N6" s="5">
        <v>14</v>
      </c>
      <c r="O6" s="5">
        <v>15</v>
      </c>
      <c r="P6" s="4">
        <v>16</v>
      </c>
      <c r="Q6" s="75">
        <v>17</v>
      </c>
      <c r="R6" s="4">
        <v>18</v>
      </c>
      <c r="S6" s="4">
        <v>19</v>
      </c>
    </row>
    <row r="7" spans="1:19" ht="19.5" thickBot="1" x14ac:dyDescent="0.3">
      <c r="A7" s="244" t="s">
        <v>44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45"/>
      <c r="S7" s="246"/>
    </row>
    <row r="8" spans="1:19" ht="16.5" thickBot="1" x14ac:dyDescent="0.3">
      <c r="A8" s="90" t="s">
        <v>27</v>
      </c>
      <c r="B8" s="91" t="s">
        <v>38</v>
      </c>
      <c r="C8" s="91" t="s">
        <v>27</v>
      </c>
      <c r="D8" s="91" t="s">
        <v>57</v>
      </c>
      <c r="E8" s="226" t="s">
        <v>30</v>
      </c>
      <c r="F8" s="243"/>
      <c r="G8" s="243"/>
      <c r="H8" s="49">
        <f>SUM(H9:H9)</f>
        <v>0</v>
      </c>
      <c r="I8" s="50">
        <f>SUM(I9:I9)</f>
        <v>5</v>
      </c>
      <c r="J8" s="50">
        <f>SUM(J9:J9)</f>
        <v>5</v>
      </c>
      <c r="K8" s="91" t="s">
        <v>27</v>
      </c>
      <c r="L8" s="91" t="s">
        <v>27</v>
      </c>
      <c r="M8" s="92" t="s">
        <v>27</v>
      </c>
      <c r="N8" s="92" t="s">
        <v>27</v>
      </c>
      <c r="O8" s="92" t="s">
        <v>27</v>
      </c>
      <c r="P8" s="91" t="s">
        <v>27</v>
      </c>
      <c r="Q8" s="136" t="s">
        <v>27</v>
      </c>
      <c r="R8" s="52"/>
      <c r="S8" s="53"/>
    </row>
    <row r="9" spans="1:19" ht="16.5" thickBot="1" x14ac:dyDescent="0.3">
      <c r="A9" s="178">
        <v>1</v>
      </c>
      <c r="B9" s="54" t="s">
        <v>38</v>
      </c>
      <c r="C9" s="55">
        <v>4</v>
      </c>
      <c r="D9" s="54" t="s">
        <v>57</v>
      </c>
      <c r="E9" s="56" t="s">
        <v>111</v>
      </c>
      <c r="F9" s="143">
        <v>34</v>
      </c>
      <c r="G9" s="57">
        <v>1</v>
      </c>
      <c r="H9" s="155">
        <v>0</v>
      </c>
      <c r="I9" s="57">
        <v>5</v>
      </c>
      <c r="J9" s="57">
        <v>5</v>
      </c>
      <c r="K9" s="54" t="s">
        <v>52</v>
      </c>
      <c r="L9" s="13" t="s">
        <v>27</v>
      </c>
      <c r="M9" s="19" t="s">
        <v>32</v>
      </c>
      <c r="N9" s="19" t="s">
        <v>202</v>
      </c>
      <c r="O9" s="19" t="s">
        <v>203</v>
      </c>
      <c r="P9" s="54" t="s">
        <v>33</v>
      </c>
      <c r="Q9" s="70" t="s">
        <v>204</v>
      </c>
      <c r="R9" s="4"/>
      <c r="S9" s="4"/>
    </row>
    <row r="10" spans="1:19" ht="19.5" thickBot="1" x14ac:dyDescent="0.35">
      <c r="A10" s="238" t="s">
        <v>58</v>
      </c>
      <c r="B10" s="239"/>
      <c r="C10" s="239"/>
      <c r="D10" s="239"/>
      <c r="E10" s="239"/>
      <c r="F10" s="239"/>
      <c r="G10" s="240"/>
      <c r="H10" s="100">
        <f>H9</f>
        <v>0</v>
      </c>
      <c r="I10" s="152">
        <f t="shared" ref="I10:J11" si="0">I9</f>
        <v>5</v>
      </c>
      <c r="J10" s="152">
        <f t="shared" si="0"/>
        <v>5</v>
      </c>
      <c r="K10" s="101" t="s">
        <v>27</v>
      </c>
      <c r="L10" s="101" t="s">
        <v>27</v>
      </c>
      <c r="M10" s="102" t="s">
        <v>27</v>
      </c>
      <c r="N10" s="102" t="s">
        <v>27</v>
      </c>
      <c r="O10" s="102" t="s">
        <v>27</v>
      </c>
      <c r="P10" s="101" t="s">
        <v>27</v>
      </c>
      <c r="Q10" s="138" t="s">
        <v>27</v>
      </c>
      <c r="R10" s="88"/>
      <c r="S10" s="89"/>
    </row>
    <row r="11" spans="1:19" ht="19.5" thickBot="1" x14ac:dyDescent="0.35">
      <c r="A11" s="241" t="s">
        <v>67</v>
      </c>
      <c r="B11" s="242"/>
      <c r="C11" s="242"/>
      <c r="D11" s="242"/>
      <c r="E11" s="242"/>
      <c r="F11" s="242"/>
      <c r="G11" s="242"/>
      <c r="H11" s="122">
        <f>H10</f>
        <v>0</v>
      </c>
      <c r="I11" s="123">
        <f t="shared" si="0"/>
        <v>5</v>
      </c>
      <c r="J11" s="123">
        <f t="shared" si="0"/>
        <v>5</v>
      </c>
      <c r="K11" s="124" t="s">
        <v>27</v>
      </c>
      <c r="L11" s="124" t="s">
        <v>27</v>
      </c>
      <c r="M11" s="125" t="s">
        <v>27</v>
      </c>
      <c r="N11" s="125" t="s">
        <v>27</v>
      </c>
      <c r="O11" s="125" t="s">
        <v>27</v>
      </c>
      <c r="P11" s="124" t="s">
        <v>27</v>
      </c>
      <c r="Q11" s="139" t="s">
        <v>27</v>
      </c>
      <c r="R11" s="177"/>
      <c r="S11" s="127"/>
    </row>
    <row r="12" spans="1:19" ht="32.25" thickBot="1" x14ac:dyDescent="0.3">
      <c r="A12" s="90" t="s">
        <v>27</v>
      </c>
      <c r="B12" s="91" t="s">
        <v>36</v>
      </c>
      <c r="C12" s="91" t="s">
        <v>27</v>
      </c>
      <c r="D12" s="91" t="s">
        <v>74</v>
      </c>
      <c r="E12" s="225" t="s">
        <v>30</v>
      </c>
      <c r="F12" s="225"/>
      <c r="G12" s="225"/>
      <c r="H12" s="97">
        <f>SUM(H13:H26)</f>
        <v>69</v>
      </c>
      <c r="I12" s="68">
        <f t="shared" ref="I12:J12" si="1">SUM(I13:I26)</f>
        <v>1750</v>
      </c>
      <c r="J12" s="68">
        <f t="shared" si="1"/>
        <v>1420</v>
      </c>
      <c r="K12" s="91" t="s">
        <v>27</v>
      </c>
      <c r="L12" s="91" t="s">
        <v>27</v>
      </c>
      <c r="M12" s="92" t="s">
        <v>27</v>
      </c>
      <c r="N12" s="92" t="s">
        <v>27</v>
      </c>
      <c r="O12" s="92" t="s">
        <v>27</v>
      </c>
      <c r="P12" s="91" t="s">
        <v>27</v>
      </c>
      <c r="Q12" s="136" t="s">
        <v>27</v>
      </c>
      <c r="R12" s="52"/>
      <c r="S12" s="53"/>
    </row>
    <row r="13" spans="1:19" s="153" customFormat="1" ht="29.25" customHeight="1" x14ac:dyDescent="0.25">
      <c r="A13" s="178">
        <v>1</v>
      </c>
      <c r="B13" s="69" t="s">
        <v>36</v>
      </c>
      <c r="C13" s="80">
        <v>4</v>
      </c>
      <c r="D13" s="54" t="s">
        <v>74</v>
      </c>
      <c r="E13" s="67" t="s">
        <v>111</v>
      </c>
      <c r="F13" s="34">
        <v>50</v>
      </c>
      <c r="G13" s="34">
        <v>4</v>
      </c>
      <c r="H13" s="162">
        <v>14.5</v>
      </c>
      <c r="I13" s="93">
        <v>166</v>
      </c>
      <c r="J13" s="93">
        <v>139</v>
      </c>
      <c r="K13" s="54" t="s">
        <v>70</v>
      </c>
      <c r="L13" s="20" t="s">
        <v>27</v>
      </c>
      <c r="M13" s="19" t="s">
        <v>32</v>
      </c>
      <c r="N13" s="19" t="s">
        <v>186</v>
      </c>
      <c r="O13" s="19" t="s">
        <v>187</v>
      </c>
      <c r="P13" s="54" t="s">
        <v>33</v>
      </c>
      <c r="Q13" s="70" t="s">
        <v>188</v>
      </c>
      <c r="R13" s="4"/>
      <c r="S13" s="4"/>
    </row>
    <row r="14" spans="1:19" s="153" customFormat="1" ht="30" x14ac:dyDescent="0.25">
      <c r="A14" s="182">
        <v>2</v>
      </c>
      <c r="B14" s="73" t="s">
        <v>36</v>
      </c>
      <c r="C14" s="74">
        <v>4</v>
      </c>
      <c r="D14" s="54" t="s">
        <v>74</v>
      </c>
      <c r="E14" s="65" t="s">
        <v>111</v>
      </c>
      <c r="F14" s="38">
        <v>87</v>
      </c>
      <c r="G14" s="38">
        <v>7</v>
      </c>
      <c r="H14" s="163">
        <v>3.5</v>
      </c>
      <c r="I14" s="104">
        <v>165</v>
      </c>
      <c r="J14" s="104">
        <v>142</v>
      </c>
      <c r="K14" s="54" t="s">
        <v>70</v>
      </c>
      <c r="L14" s="20" t="s">
        <v>27</v>
      </c>
      <c r="M14" s="19" t="s">
        <v>32</v>
      </c>
      <c r="N14" s="19" t="s">
        <v>186</v>
      </c>
      <c r="O14" s="19" t="s">
        <v>187</v>
      </c>
      <c r="P14" s="54" t="s">
        <v>33</v>
      </c>
      <c r="Q14" s="70" t="s">
        <v>189</v>
      </c>
      <c r="R14" s="4"/>
      <c r="S14" s="4"/>
    </row>
    <row r="15" spans="1:19" s="153" customFormat="1" ht="30" x14ac:dyDescent="0.25">
      <c r="A15" s="178">
        <v>3</v>
      </c>
      <c r="B15" s="73" t="s">
        <v>36</v>
      </c>
      <c r="C15" s="74">
        <v>4</v>
      </c>
      <c r="D15" s="54" t="s">
        <v>74</v>
      </c>
      <c r="E15" s="65" t="s">
        <v>111</v>
      </c>
      <c r="F15" s="38">
        <v>95</v>
      </c>
      <c r="G15" s="38">
        <v>7</v>
      </c>
      <c r="H15" s="163">
        <v>2.7</v>
      </c>
      <c r="I15" s="104">
        <v>135</v>
      </c>
      <c r="J15" s="104">
        <v>111</v>
      </c>
      <c r="K15" s="54" t="s">
        <v>70</v>
      </c>
      <c r="L15" s="20" t="s">
        <v>27</v>
      </c>
      <c r="M15" s="19" t="s">
        <v>32</v>
      </c>
      <c r="N15" s="19" t="s">
        <v>186</v>
      </c>
      <c r="O15" s="19" t="s">
        <v>187</v>
      </c>
      <c r="P15" s="54" t="s">
        <v>33</v>
      </c>
      <c r="Q15" s="70" t="s">
        <v>189</v>
      </c>
      <c r="R15" s="4"/>
      <c r="S15" s="4"/>
    </row>
    <row r="16" spans="1:19" s="153" customFormat="1" ht="30" x14ac:dyDescent="0.25">
      <c r="A16" s="182">
        <v>4</v>
      </c>
      <c r="B16" s="73" t="s">
        <v>36</v>
      </c>
      <c r="C16" s="74">
        <v>4</v>
      </c>
      <c r="D16" s="54" t="s">
        <v>74</v>
      </c>
      <c r="E16" s="65" t="s">
        <v>111</v>
      </c>
      <c r="F16" s="38">
        <v>119</v>
      </c>
      <c r="G16" s="38">
        <v>2</v>
      </c>
      <c r="H16" s="163">
        <v>1.2</v>
      </c>
      <c r="I16" s="104">
        <v>36</v>
      </c>
      <c r="J16" s="104">
        <v>23</v>
      </c>
      <c r="K16" s="54" t="s">
        <v>70</v>
      </c>
      <c r="L16" s="20" t="s">
        <v>27</v>
      </c>
      <c r="M16" s="19" t="s">
        <v>32</v>
      </c>
      <c r="N16" s="19" t="s">
        <v>186</v>
      </c>
      <c r="O16" s="19" t="s">
        <v>187</v>
      </c>
      <c r="P16" s="54" t="s">
        <v>33</v>
      </c>
      <c r="Q16" s="70" t="s">
        <v>189</v>
      </c>
      <c r="R16" s="4"/>
      <c r="S16" s="4"/>
    </row>
    <row r="17" spans="1:19" s="153" customFormat="1" ht="30" x14ac:dyDescent="0.25">
      <c r="A17" s="178">
        <v>5</v>
      </c>
      <c r="B17" s="73" t="s">
        <v>36</v>
      </c>
      <c r="C17" s="74">
        <v>2</v>
      </c>
      <c r="D17" s="54" t="s">
        <v>74</v>
      </c>
      <c r="E17" s="65" t="s">
        <v>111</v>
      </c>
      <c r="F17" s="38">
        <v>150</v>
      </c>
      <c r="G17" s="38">
        <v>22</v>
      </c>
      <c r="H17" s="163">
        <v>11</v>
      </c>
      <c r="I17" s="104">
        <v>185</v>
      </c>
      <c r="J17" s="104">
        <v>166</v>
      </c>
      <c r="K17" s="54" t="s">
        <v>70</v>
      </c>
      <c r="L17" s="20" t="s">
        <v>27</v>
      </c>
      <c r="M17" s="19" t="s">
        <v>32</v>
      </c>
      <c r="N17" s="19" t="s">
        <v>186</v>
      </c>
      <c r="O17" s="19" t="s">
        <v>187</v>
      </c>
      <c r="P17" s="54" t="s">
        <v>33</v>
      </c>
      <c r="Q17" s="70" t="s">
        <v>190</v>
      </c>
      <c r="R17" s="4"/>
      <c r="S17" s="4"/>
    </row>
    <row r="18" spans="1:19" s="153" customFormat="1" ht="30" x14ac:dyDescent="0.25">
      <c r="A18" s="178">
        <v>6</v>
      </c>
      <c r="B18" s="73" t="s">
        <v>36</v>
      </c>
      <c r="C18" s="74">
        <v>4</v>
      </c>
      <c r="D18" s="54" t="s">
        <v>74</v>
      </c>
      <c r="E18" s="65" t="s">
        <v>111</v>
      </c>
      <c r="F18" s="38">
        <v>51</v>
      </c>
      <c r="G18" s="38">
        <v>10</v>
      </c>
      <c r="H18" s="163">
        <v>6.7</v>
      </c>
      <c r="I18" s="104">
        <v>148</v>
      </c>
      <c r="J18" s="104">
        <v>103</v>
      </c>
      <c r="K18" s="54" t="s">
        <v>70</v>
      </c>
      <c r="L18" s="20" t="s">
        <v>27</v>
      </c>
      <c r="M18" s="19" t="s">
        <v>32</v>
      </c>
      <c r="N18" s="19" t="s">
        <v>191</v>
      </c>
      <c r="O18" s="19" t="s">
        <v>187</v>
      </c>
      <c r="P18" s="54" t="s">
        <v>33</v>
      </c>
      <c r="Q18" s="70" t="s">
        <v>188</v>
      </c>
      <c r="R18" s="4"/>
      <c r="S18" s="4"/>
    </row>
    <row r="19" spans="1:19" s="153" customFormat="1" ht="30" x14ac:dyDescent="0.25">
      <c r="A19" s="178">
        <v>7</v>
      </c>
      <c r="B19" s="73" t="s">
        <v>36</v>
      </c>
      <c r="C19" s="74">
        <v>4</v>
      </c>
      <c r="D19" s="54" t="s">
        <v>74</v>
      </c>
      <c r="E19" s="65" t="s">
        <v>110</v>
      </c>
      <c r="F19" s="38">
        <v>117</v>
      </c>
      <c r="G19" s="38">
        <v>1</v>
      </c>
      <c r="H19" s="163">
        <v>5.3</v>
      </c>
      <c r="I19" s="104">
        <v>105</v>
      </c>
      <c r="J19" s="104">
        <v>77</v>
      </c>
      <c r="K19" s="54" t="s">
        <v>70</v>
      </c>
      <c r="L19" s="20" t="s">
        <v>27</v>
      </c>
      <c r="M19" s="19" t="s">
        <v>32</v>
      </c>
      <c r="N19" s="19" t="s">
        <v>191</v>
      </c>
      <c r="O19" s="19" t="s">
        <v>187</v>
      </c>
      <c r="P19" s="54" t="s">
        <v>33</v>
      </c>
      <c r="Q19" s="70" t="s">
        <v>189</v>
      </c>
      <c r="R19" s="4"/>
      <c r="S19" s="4"/>
    </row>
    <row r="20" spans="1:19" s="217" customFormat="1" ht="30" x14ac:dyDescent="0.25">
      <c r="A20" s="182">
        <v>8</v>
      </c>
      <c r="B20" s="73" t="s">
        <v>36</v>
      </c>
      <c r="C20" s="74"/>
      <c r="D20" s="54" t="s">
        <v>74</v>
      </c>
      <c r="E20" s="65" t="s">
        <v>111</v>
      </c>
      <c r="F20" s="38">
        <v>154</v>
      </c>
      <c r="G20" s="38">
        <v>14</v>
      </c>
      <c r="H20" s="163">
        <v>8.1999999999999993</v>
      </c>
      <c r="I20" s="104">
        <v>154</v>
      </c>
      <c r="J20" s="104">
        <v>138</v>
      </c>
      <c r="K20" s="54" t="s">
        <v>70</v>
      </c>
      <c r="L20" s="20" t="s">
        <v>27</v>
      </c>
      <c r="M20" s="19" t="s">
        <v>32</v>
      </c>
      <c r="N20" s="19" t="s">
        <v>191</v>
      </c>
      <c r="O20" s="19" t="s">
        <v>187</v>
      </c>
      <c r="P20" s="54" t="s">
        <v>33</v>
      </c>
      <c r="Q20" s="70" t="s">
        <v>190</v>
      </c>
      <c r="R20" s="4"/>
      <c r="S20" s="4"/>
    </row>
    <row r="21" spans="1:19" s="217" customFormat="1" ht="30" x14ac:dyDescent="0.25">
      <c r="A21" s="182">
        <v>9</v>
      </c>
      <c r="B21" s="69" t="s">
        <v>36</v>
      </c>
      <c r="C21" s="80">
        <v>4</v>
      </c>
      <c r="D21" s="54" t="s">
        <v>91</v>
      </c>
      <c r="E21" s="67" t="s">
        <v>111</v>
      </c>
      <c r="F21" s="143">
        <v>94</v>
      </c>
      <c r="G21" s="34">
        <v>5</v>
      </c>
      <c r="H21" s="162">
        <v>6.5</v>
      </c>
      <c r="I21" s="93">
        <v>193</v>
      </c>
      <c r="J21" s="93">
        <v>169</v>
      </c>
      <c r="K21" s="54" t="s">
        <v>70</v>
      </c>
      <c r="L21" s="20" t="s">
        <v>27</v>
      </c>
      <c r="M21" s="19" t="s">
        <v>32</v>
      </c>
      <c r="N21" s="19" t="s">
        <v>198</v>
      </c>
      <c r="O21" s="19" t="s">
        <v>199</v>
      </c>
      <c r="P21" s="54" t="s">
        <v>54</v>
      </c>
      <c r="Q21" s="70" t="s">
        <v>139</v>
      </c>
      <c r="R21" s="83"/>
      <c r="S21" s="4"/>
    </row>
    <row r="22" spans="1:19" s="217" customFormat="1" ht="30" x14ac:dyDescent="0.25">
      <c r="A22" s="182">
        <v>10</v>
      </c>
      <c r="B22" s="73" t="s">
        <v>36</v>
      </c>
      <c r="C22" s="74">
        <v>4</v>
      </c>
      <c r="D22" s="54" t="s">
        <v>91</v>
      </c>
      <c r="E22" s="65" t="s">
        <v>111</v>
      </c>
      <c r="F22" s="66">
        <v>50</v>
      </c>
      <c r="G22" s="38">
        <v>3</v>
      </c>
      <c r="H22" s="163">
        <v>4.3</v>
      </c>
      <c r="I22" s="104">
        <v>111</v>
      </c>
      <c r="J22" s="104">
        <v>73</v>
      </c>
      <c r="K22" s="54" t="s">
        <v>70</v>
      </c>
      <c r="L22" s="20" t="s">
        <v>27</v>
      </c>
      <c r="M22" s="5" t="s">
        <v>32</v>
      </c>
      <c r="N22" s="19" t="s">
        <v>198</v>
      </c>
      <c r="O22" s="19" t="s">
        <v>199</v>
      </c>
      <c r="P22" s="54" t="s">
        <v>33</v>
      </c>
      <c r="Q22" s="70" t="s">
        <v>188</v>
      </c>
      <c r="R22" s="83"/>
      <c r="S22" s="4"/>
    </row>
    <row r="23" spans="1:19" s="217" customFormat="1" ht="30" x14ac:dyDescent="0.25">
      <c r="A23" s="182">
        <v>11</v>
      </c>
      <c r="B23" s="73" t="s">
        <v>36</v>
      </c>
      <c r="C23" s="74">
        <v>4</v>
      </c>
      <c r="D23" s="54" t="s">
        <v>91</v>
      </c>
      <c r="E23" s="65" t="s">
        <v>111</v>
      </c>
      <c r="F23" s="66">
        <v>46</v>
      </c>
      <c r="G23" s="38">
        <v>11</v>
      </c>
      <c r="H23" s="163">
        <v>0.9</v>
      </c>
      <c r="I23" s="104">
        <v>55</v>
      </c>
      <c r="J23" s="104">
        <v>46</v>
      </c>
      <c r="K23" s="54" t="s">
        <v>70</v>
      </c>
      <c r="L23" s="20" t="s">
        <v>27</v>
      </c>
      <c r="M23" s="5" t="s">
        <v>32</v>
      </c>
      <c r="N23" s="19" t="s">
        <v>198</v>
      </c>
      <c r="O23" s="19" t="s">
        <v>199</v>
      </c>
      <c r="P23" s="54" t="s">
        <v>33</v>
      </c>
      <c r="Q23" s="70" t="s">
        <v>188</v>
      </c>
      <c r="R23" s="83"/>
      <c r="S23" s="4"/>
    </row>
    <row r="24" spans="1:19" s="217" customFormat="1" ht="30" x14ac:dyDescent="0.25">
      <c r="A24" s="182">
        <v>12</v>
      </c>
      <c r="B24" s="73" t="s">
        <v>36</v>
      </c>
      <c r="C24" s="74">
        <v>4</v>
      </c>
      <c r="D24" s="54" t="s">
        <v>91</v>
      </c>
      <c r="E24" s="65" t="s">
        <v>111</v>
      </c>
      <c r="F24" s="66">
        <v>45</v>
      </c>
      <c r="G24" s="38">
        <v>1</v>
      </c>
      <c r="H24" s="163">
        <v>1.8</v>
      </c>
      <c r="I24" s="104">
        <v>85</v>
      </c>
      <c r="J24" s="104">
        <v>76</v>
      </c>
      <c r="K24" s="54" t="s">
        <v>70</v>
      </c>
      <c r="L24" s="20" t="s">
        <v>27</v>
      </c>
      <c r="M24" s="5" t="s">
        <v>32</v>
      </c>
      <c r="N24" s="5" t="s">
        <v>200</v>
      </c>
      <c r="O24" s="5" t="s">
        <v>199</v>
      </c>
      <c r="P24" s="54" t="s">
        <v>33</v>
      </c>
      <c r="Q24" s="70" t="s">
        <v>188</v>
      </c>
      <c r="R24" s="83"/>
      <c r="S24" s="4"/>
    </row>
    <row r="25" spans="1:19" s="217" customFormat="1" ht="30" x14ac:dyDescent="0.25">
      <c r="A25" s="182">
        <v>13</v>
      </c>
      <c r="B25" s="73" t="s">
        <v>36</v>
      </c>
      <c r="C25" s="74">
        <v>4</v>
      </c>
      <c r="D25" s="54" t="s">
        <v>91</v>
      </c>
      <c r="E25" s="65" t="s">
        <v>111</v>
      </c>
      <c r="F25" s="66">
        <v>42</v>
      </c>
      <c r="G25" s="78" t="s">
        <v>201</v>
      </c>
      <c r="H25" s="163">
        <v>1.9</v>
      </c>
      <c r="I25" s="104">
        <v>108</v>
      </c>
      <c r="J25" s="104">
        <v>64</v>
      </c>
      <c r="K25" s="54" t="s">
        <v>70</v>
      </c>
      <c r="L25" s="20" t="s">
        <v>27</v>
      </c>
      <c r="M25" s="5" t="s">
        <v>32</v>
      </c>
      <c r="N25" s="5" t="s">
        <v>200</v>
      </c>
      <c r="O25" s="5" t="s">
        <v>199</v>
      </c>
      <c r="P25" s="54" t="s">
        <v>33</v>
      </c>
      <c r="Q25" s="70" t="s">
        <v>188</v>
      </c>
      <c r="R25" s="83"/>
      <c r="S25" s="4"/>
    </row>
    <row r="26" spans="1:19" s="217" customFormat="1" ht="30.75" thickBot="1" x14ac:dyDescent="0.3">
      <c r="A26" s="182">
        <v>14</v>
      </c>
      <c r="B26" s="73" t="s">
        <v>36</v>
      </c>
      <c r="C26" s="74">
        <v>4</v>
      </c>
      <c r="D26" s="54" t="s">
        <v>91</v>
      </c>
      <c r="E26" s="65" t="s">
        <v>111</v>
      </c>
      <c r="F26" s="66">
        <v>37</v>
      </c>
      <c r="G26" s="38">
        <v>11</v>
      </c>
      <c r="H26" s="163">
        <v>0.5</v>
      </c>
      <c r="I26" s="104">
        <v>104</v>
      </c>
      <c r="J26" s="104">
        <v>93</v>
      </c>
      <c r="K26" s="54" t="s">
        <v>70</v>
      </c>
      <c r="L26" s="20" t="s">
        <v>27</v>
      </c>
      <c r="M26" s="5" t="s">
        <v>32</v>
      </c>
      <c r="N26" s="5" t="s">
        <v>200</v>
      </c>
      <c r="O26" s="5" t="s">
        <v>199</v>
      </c>
      <c r="P26" s="54" t="s">
        <v>33</v>
      </c>
      <c r="Q26" s="70" t="s">
        <v>131</v>
      </c>
      <c r="R26" s="83"/>
      <c r="S26" s="4"/>
    </row>
    <row r="27" spans="1:19" ht="32.25" thickBot="1" x14ac:dyDescent="0.3">
      <c r="A27" s="90" t="s">
        <v>27</v>
      </c>
      <c r="B27" s="91" t="s">
        <v>38</v>
      </c>
      <c r="C27" s="91" t="s">
        <v>27</v>
      </c>
      <c r="D27" s="91" t="s">
        <v>74</v>
      </c>
      <c r="E27" s="225" t="s">
        <v>30</v>
      </c>
      <c r="F27" s="225"/>
      <c r="G27" s="226"/>
      <c r="H27" s="49">
        <f>SUM(H28:H34)</f>
        <v>20.399999999999999</v>
      </c>
      <c r="I27" s="183">
        <f t="shared" ref="I27:J27" si="2">SUM(I28:I34)</f>
        <v>344</v>
      </c>
      <c r="J27" s="183">
        <f t="shared" si="2"/>
        <v>285</v>
      </c>
      <c r="K27" s="91" t="s">
        <v>27</v>
      </c>
      <c r="L27" s="91" t="s">
        <v>27</v>
      </c>
      <c r="M27" s="92" t="s">
        <v>27</v>
      </c>
      <c r="N27" s="92" t="s">
        <v>27</v>
      </c>
      <c r="O27" s="92" t="s">
        <v>27</v>
      </c>
      <c r="P27" s="91" t="s">
        <v>27</v>
      </c>
      <c r="Q27" s="136" t="s">
        <v>27</v>
      </c>
      <c r="R27" s="52"/>
      <c r="S27" s="53"/>
    </row>
    <row r="28" spans="1:19" ht="30" x14ac:dyDescent="0.25">
      <c r="A28" s="178">
        <v>1</v>
      </c>
      <c r="B28" s="110" t="s">
        <v>38</v>
      </c>
      <c r="C28" s="109">
        <v>4</v>
      </c>
      <c r="D28" s="110" t="s">
        <v>74</v>
      </c>
      <c r="E28" s="110" t="s">
        <v>111</v>
      </c>
      <c r="F28" s="34">
        <v>31</v>
      </c>
      <c r="G28" s="34">
        <v>23</v>
      </c>
      <c r="H28" s="103">
        <v>2.7</v>
      </c>
      <c r="I28" s="93">
        <v>40</v>
      </c>
      <c r="J28" s="93">
        <v>34</v>
      </c>
      <c r="K28" s="54" t="s">
        <v>70</v>
      </c>
      <c r="L28" s="13" t="s">
        <v>27</v>
      </c>
      <c r="M28" s="19" t="s">
        <v>32</v>
      </c>
      <c r="N28" s="19" t="s">
        <v>184</v>
      </c>
      <c r="O28" s="19" t="s">
        <v>185</v>
      </c>
      <c r="P28" s="54" t="s">
        <v>33</v>
      </c>
      <c r="Q28" s="70" t="s">
        <v>39</v>
      </c>
      <c r="R28" s="52"/>
      <c r="S28" s="53"/>
    </row>
    <row r="29" spans="1:19" ht="30" x14ac:dyDescent="0.25">
      <c r="A29" s="178">
        <v>2</v>
      </c>
      <c r="B29" s="110" t="s">
        <v>38</v>
      </c>
      <c r="C29" s="109">
        <v>4</v>
      </c>
      <c r="D29" s="110" t="s">
        <v>74</v>
      </c>
      <c r="E29" s="110" t="s">
        <v>111</v>
      </c>
      <c r="F29" s="34">
        <v>32</v>
      </c>
      <c r="G29" s="34">
        <v>33</v>
      </c>
      <c r="H29" s="103">
        <v>2</v>
      </c>
      <c r="I29" s="93">
        <v>27</v>
      </c>
      <c r="J29" s="93">
        <v>21</v>
      </c>
      <c r="K29" s="54" t="s">
        <v>70</v>
      </c>
      <c r="L29" s="13" t="s">
        <v>27</v>
      </c>
      <c r="M29" s="19" t="s">
        <v>32</v>
      </c>
      <c r="N29" s="19" t="s">
        <v>184</v>
      </c>
      <c r="O29" s="19" t="s">
        <v>185</v>
      </c>
      <c r="P29" s="54" t="s">
        <v>33</v>
      </c>
      <c r="Q29" s="70" t="s">
        <v>39</v>
      </c>
      <c r="R29" s="52"/>
      <c r="S29" s="53"/>
    </row>
    <row r="30" spans="1:19" ht="30" x14ac:dyDescent="0.25">
      <c r="A30" s="178">
        <v>3</v>
      </c>
      <c r="B30" s="110" t="s">
        <v>38</v>
      </c>
      <c r="C30" s="109">
        <v>2</v>
      </c>
      <c r="D30" s="110" t="s">
        <v>74</v>
      </c>
      <c r="E30" s="110" t="s">
        <v>111</v>
      </c>
      <c r="F30" s="34">
        <v>12</v>
      </c>
      <c r="G30" s="34">
        <v>14</v>
      </c>
      <c r="H30" s="103">
        <v>1.5</v>
      </c>
      <c r="I30" s="93">
        <v>15</v>
      </c>
      <c r="J30" s="93">
        <v>14</v>
      </c>
      <c r="K30" s="54" t="s">
        <v>70</v>
      </c>
      <c r="L30" s="13" t="s">
        <v>27</v>
      </c>
      <c r="M30" s="19" t="s">
        <v>32</v>
      </c>
      <c r="N30" s="19" t="s">
        <v>192</v>
      </c>
      <c r="O30" s="19" t="s">
        <v>193</v>
      </c>
      <c r="P30" s="54" t="s">
        <v>33</v>
      </c>
      <c r="Q30" s="70" t="s">
        <v>39</v>
      </c>
      <c r="R30" s="52"/>
      <c r="S30" s="53"/>
    </row>
    <row r="31" spans="1:19" ht="30" x14ac:dyDescent="0.25">
      <c r="A31" s="178">
        <v>4</v>
      </c>
      <c r="B31" s="110" t="s">
        <v>38</v>
      </c>
      <c r="C31" s="109">
        <v>2</v>
      </c>
      <c r="D31" s="110" t="s">
        <v>74</v>
      </c>
      <c r="E31" s="110" t="s">
        <v>111</v>
      </c>
      <c r="F31" s="34">
        <v>12</v>
      </c>
      <c r="G31" s="34">
        <v>15</v>
      </c>
      <c r="H31" s="103">
        <v>2.8</v>
      </c>
      <c r="I31" s="93">
        <v>24</v>
      </c>
      <c r="J31" s="93">
        <v>21</v>
      </c>
      <c r="K31" s="54" t="s">
        <v>70</v>
      </c>
      <c r="L31" s="13" t="s">
        <v>27</v>
      </c>
      <c r="M31" s="19" t="s">
        <v>32</v>
      </c>
      <c r="N31" s="19" t="s">
        <v>192</v>
      </c>
      <c r="O31" s="19" t="s">
        <v>193</v>
      </c>
      <c r="P31" s="54" t="s">
        <v>33</v>
      </c>
      <c r="Q31" s="70" t="s">
        <v>39</v>
      </c>
      <c r="R31" s="52"/>
      <c r="S31" s="53"/>
    </row>
    <row r="32" spans="1:19" ht="30" x14ac:dyDescent="0.25">
      <c r="A32" s="178">
        <v>5</v>
      </c>
      <c r="B32" s="110" t="s">
        <v>38</v>
      </c>
      <c r="C32" s="109">
        <v>2</v>
      </c>
      <c r="D32" s="110" t="s">
        <v>74</v>
      </c>
      <c r="E32" s="110" t="s">
        <v>111</v>
      </c>
      <c r="F32" s="34">
        <v>12</v>
      </c>
      <c r="G32" s="34">
        <v>17</v>
      </c>
      <c r="H32" s="103">
        <v>2.2000000000000002</v>
      </c>
      <c r="I32" s="93">
        <v>18</v>
      </c>
      <c r="J32" s="93">
        <v>14</v>
      </c>
      <c r="K32" s="54" t="s">
        <v>70</v>
      </c>
      <c r="L32" s="13" t="s">
        <v>27</v>
      </c>
      <c r="M32" s="19" t="s">
        <v>32</v>
      </c>
      <c r="N32" s="19" t="s">
        <v>192</v>
      </c>
      <c r="O32" s="19" t="s">
        <v>193</v>
      </c>
      <c r="P32" s="54" t="s">
        <v>33</v>
      </c>
      <c r="Q32" s="70" t="s">
        <v>39</v>
      </c>
      <c r="R32" s="52"/>
      <c r="S32" s="53"/>
    </row>
    <row r="33" spans="1:19" ht="30" x14ac:dyDescent="0.25">
      <c r="A33" s="178">
        <v>6</v>
      </c>
      <c r="B33" s="110" t="s">
        <v>38</v>
      </c>
      <c r="C33" s="109">
        <v>2</v>
      </c>
      <c r="D33" s="110" t="s">
        <v>74</v>
      </c>
      <c r="E33" s="110" t="s">
        <v>111</v>
      </c>
      <c r="F33" s="34">
        <v>13</v>
      </c>
      <c r="G33" s="34">
        <v>26</v>
      </c>
      <c r="H33" s="103">
        <v>4.5999999999999996</v>
      </c>
      <c r="I33" s="93">
        <v>129</v>
      </c>
      <c r="J33" s="93">
        <v>108</v>
      </c>
      <c r="K33" s="54" t="s">
        <v>70</v>
      </c>
      <c r="L33" s="13" t="s">
        <v>27</v>
      </c>
      <c r="M33" s="19" t="s">
        <v>32</v>
      </c>
      <c r="N33" s="19" t="s">
        <v>192</v>
      </c>
      <c r="O33" s="19" t="s">
        <v>193</v>
      </c>
      <c r="P33" s="54" t="s">
        <v>33</v>
      </c>
      <c r="Q33" s="70" t="s">
        <v>39</v>
      </c>
      <c r="R33" s="52"/>
      <c r="S33" s="53"/>
    </row>
    <row r="34" spans="1:19" ht="30.75" thickBot="1" x14ac:dyDescent="0.3">
      <c r="A34" s="178">
        <v>7</v>
      </c>
      <c r="B34" s="110" t="s">
        <v>38</v>
      </c>
      <c r="C34" s="109">
        <v>2</v>
      </c>
      <c r="D34" s="110" t="s">
        <v>74</v>
      </c>
      <c r="E34" s="110" t="s">
        <v>111</v>
      </c>
      <c r="F34" s="34">
        <v>13</v>
      </c>
      <c r="G34" s="34">
        <v>27</v>
      </c>
      <c r="H34" s="103">
        <v>4.5999999999999996</v>
      </c>
      <c r="I34" s="93">
        <v>91</v>
      </c>
      <c r="J34" s="93">
        <v>73</v>
      </c>
      <c r="K34" s="54" t="s">
        <v>70</v>
      </c>
      <c r="L34" s="13" t="s">
        <v>27</v>
      </c>
      <c r="M34" s="19" t="s">
        <v>32</v>
      </c>
      <c r="N34" s="19" t="s">
        <v>192</v>
      </c>
      <c r="O34" s="19" t="s">
        <v>193</v>
      </c>
      <c r="P34" s="54" t="s">
        <v>33</v>
      </c>
      <c r="Q34" s="70" t="s">
        <v>39</v>
      </c>
      <c r="R34" s="4"/>
      <c r="S34" s="4"/>
    </row>
    <row r="35" spans="1:19" ht="19.5" thickBot="1" x14ac:dyDescent="0.35">
      <c r="A35" s="238" t="s">
        <v>75</v>
      </c>
      <c r="B35" s="239"/>
      <c r="C35" s="239"/>
      <c r="D35" s="239"/>
      <c r="E35" s="239"/>
      <c r="F35" s="239"/>
      <c r="G35" s="240"/>
      <c r="H35" s="100">
        <f>H12+H27</f>
        <v>89.4</v>
      </c>
      <c r="I35" s="152">
        <f t="shared" ref="I35:J35" si="3">I12+I27</f>
        <v>2094</v>
      </c>
      <c r="J35" s="152">
        <f t="shared" si="3"/>
        <v>1705</v>
      </c>
      <c r="K35" s="101" t="s">
        <v>27</v>
      </c>
      <c r="L35" s="101" t="s">
        <v>27</v>
      </c>
      <c r="M35" s="102" t="s">
        <v>27</v>
      </c>
      <c r="N35" s="102" t="s">
        <v>27</v>
      </c>
      <c r="O35" s="102" t="s">
        <v>27</v>
      </c>
      <c r="P35" s="101" t="s">
        <v>27</v>
      </c>
      <c r="Q35" s="138" t="s">
        <v>27</v>
      </c>
      <c r="R35" s="88"/>
      <c r="S35" s="89"/>
    </row>
    <row r="36" spans="1:19" ht="19.5" thickBot="1" x14ac:dyDescent="0.35">
      <c r="A36" s="233" t="s">
        <v>93</v>
      </c>
      <c r="B36" s="234"/>
      <c r="C36" s="234"/>
      <c r="D36" s="234"/>
      <c r="E36" s="234"/>
      <c r="F36" s="234"/>
      <c r="G36" s="235"/>
      <c r="H36" s="122">
        <f>H35</f>
        <v>89.4</v>
      </c>
      <c r="I36" s="123">
        <f t="shared" ref="I36:J36" si="4">I35</f>
        <v>2094</v>
      </c>
      <c r="J36" s="123">
        <f t="shared" si="4"/>
        <v>1705</v>
      </c>
      <c r="K36" s="124" t="s">
        <v>27</v>
      </c>
      <c r="L36" s="124" t="s">
        <v>27</v>
      </c>
      <c r="M36" s="125" t="s">
        <v>27</v>
      </c>
      <c r="N36" s="125" t="s">
        <v>27</v>
      </c>
      <c r="O36" s="125" t="s">
        <v>27</v>
      </c>
      <c r="P36" s="124" t="s">
        <v>27</v>
      </c>
      <c r="Q36" s="139" t="s">
        <v>27</v>
      </c>
      <c r="R36" s="88"/>
      <c r="S36" s="89"/>
    </row>
    <row r="37" spans="1:19" ht="48.75" thickBot="1" x14ac:dyDescent="0.3">
      <c r="A37" s="90" t="s">
        <v>27</v>
      </c>
      <c r="B37" s="91" t="s">
        <v>40</v>
      </c>
      <c r="C37" s="91" t="s">
        <v>27</v>
      </c>
      <c r="D37" s="218" t="s">
        <v>194</v>
      </c>
      <c r="E37" s="225" t="s">
        <v>30</v>
      </c>
      <c r="F37" s="225"/>
      <c r="G37" s="226"/>
      <c r="H37" s="49">
        <f>SUM(H38:H40)</f>
        <v>2.2000000000000002</v>
      </c>
      <c r="I37" s="183">
        <f t="shared" ref="I37:J37" si="5">SUM(I38:I40)</f>
        <v>163</v>
      </c>
      <c r="J37" s="183">
        <f t="shared" si="5"/>
        <v>146</v>
      </c>
      <c r="K37" s="91" t="s">
        <v>27</v>
      </c>
      <c r="L37" s="91" t="s">
        <v>27</v>
      </c>
      <c r="M37" s="92" t="s">
        <v>27</v>
      </c>
      <c r="N37" s="92" t="s">
        <v>27</v>
      </c>
      <c r="O37" s="92" t="s">
        <v>27</v>
      </c>
      <c r="P37" s="91" t="s">
        <v>27</v>
      </c>
      <c r="Q37" s="136" t="s">
        <v>27</v>
      </c>
      <c r="R37" s="88"/>
      <c r="S37" s="89"/>
    </row>
    <row r="38" spans="1:19" ht="24" customHeight="1" x14ac:dyDescent="0.25">
      <c r="A38" s="94">
        <v>1</v>
      </c>
      <c r="B38" s="54" t="s">
        <v>40</v>
      </c>
      <c r="C38" s="109">
        <v>4</v>
      </c>
      <c r="D38" s="227" t="s">
        <v>195</v>
      </c>
      <c r="E38" s="110" t="s">
        <v>111</v>
      </c>
      <c r="F38" s="143">
        <v>2</v>
      </c>
      <c r="G38" s="34">
        <v>5</v>
      </c>
      <c r="H38" s="103">
        <v>0.8</v>
      </c>
      <c r="I38" s="93">
        <v>66</v>
      </c>
      <c r="J38" s="93">
        <v>58</v>
      </c>
      <c r="K38" s="230" t="s">
        <v>196</v>
      </c>
      <c r="L38" s="13" t="s">
        <v>27</v>
      </c>
      <c r="M38" s="19" t="s">
        <v>32</v>
      </c>
      <c r="N38" s="19" t="s">
        <v>197</v>
      </c>
      <c r="O38" s="19" t="s">
        <v>193</v>
      </c>
      <c r="P38" s="54" t="s">
        <v>33</v>
      </c>
      <c r="Q38" s="70" t="s">
        <v>149</v>
      </c>
      <c r="R38" s="88"/>
      <c r="S38" s="89"/>
    </row>
    <row r="39" spans="1:19" ht="18.75" x14ac:dyDescent="0.25">
      <c r="A39" s="95">
        <v>2</v>
      </c>
      <c r="B39" s="54" t="s">
        <v>40</v>
      </c>
      <c r="C39" s="219">
        <v>4</v>
      </c>
      <c r="D39" s="228"/>
      <c r="E39" s="110" t="s">
        <v>111</v>
      </c>
      <c r="F39" s="220">
        <v>3</v>
      </c>
      <c r="G39" s="221">
        <v>7</v>
      </c>
      <c r="H39" s="222">
        <v>0.7</v>
      </c>
      <c r="I39" s="223">
        <v>54</v>
      </c>
      <c r="J39" s="223">
        <v>50</v>
      </c>
      <c r="K39" s="231"/>
      <c r="L39" s="13" t="s">
        <v>27</v>
      </c>
      <c r="M39" s="19" t="s">
        <v>32</v>
      </c>
      <c r="N39" s="19" t="s">
        <v>197</v>
      </c>
      <c r="O39" s="19" t="s">
        <v>193</v>
      </c>
      <c r="P39" s="54" t="s">
        <v>33</v>
      </c>
      <c r="Q39" s="70" t="s">
        <v>149</v>
      </c>
      <c r="R39" s="88"/>
      <c r="S39" s="89"/>
    </row>
    <row r="40" spans="1:19" ht="19.5" thickBot="1" x14ac:dyDescent="0.3">
      <c r="A40" s="96">
        <v>3</v>
      </c>
      <c r="B40" s="54" t="s">
        <v>40</v>
      </c>
      <c r="C40" s="111">
        <v>4</v>
      </c>
      <c r="D40" s="229"/>
      <c r="E40" s="110" t="s">
        <v>111</v>
      </c>
      <c r="F40" s="144">
        <v>3</v>
      </c>
      <c r="G40" s="41">
        <v>1</v>
      </c>
      <c r="H40" s="105">
        <v>0.7</v>
      </c>
      <c r="I40" s="106">
        <v>43</v>
      </c>
      <c r="J40" s="106">
        <v>38</v>
      </c>
      <c r="K40" s="232"/>
      <c r="L40" s="13" t="s">
        <v>27</v>
      </c>
      <c r="M40" s="19" t="s">
        <v>32</v>
      </c>
      <c r="N40" s="19" t="s">
        <v>197</v>
      </c>
      <c r="O40" s="19" t="s">
        <v>193</v>
      </c>
      <c r="P40" s="54" t="s">
        <v>33</v>
      </c>
      <c r="Q40" s="70" t="s">
        <v>149</v>
      </c>
      <c r="R40" s="88"/>
      <c r="S40" s="89"/>
    </row>
    <row r="41" spans="1:19" ht="19.5" thickBot="1" x14ac:dyDescent="0.35">
      <c r="A41" s="236" t="s">
        <v>68</v>
      </c>
      <c r="B41" s="237"/>
      <c r="C41" s="237"/>
      <c r="D41" s="237"/>
      <c r="E41" s="237"/>
      <c r="F41" s="237"/>
      <c r="G41" s="237"/>
      <c r="H41" s="184">
        <f>H11+H36+H37</f>
        <v>91.600000000000009</v>
      </c>
      <c r="I41" s="164">
        <f t="shared" ref="I41:J41" si="6">I11+I36+I37</f>
        <v>2262</v>
      </c>
      <c r="J41" s="164">
        <f t="shared" si="6"/>
        <v>1856</v>
      </c>
      <c r="K41" s="128" t="s">
        <v>27</v>
      </c>
      <c r="L41" s="128" t="s">
        <v>27</v>
      </c>
      <c r="M41" s="129" t="s">
        <v>27</v>
      </c>
      <c r="N41" s="129" t="s">
        <v>27</v>
      </c>
      <c r="O41" s="129" t="s">
        <v>27</v>
      </c>
      <c r="P41" s="128" t="s">
        <v>27</v>
      </c>
      <c r="Q41" s="140" t="s">
        <v>27</v>
      </c>
      <c r="R41" s="177"/>
      <c r="S41" s="127"/>
    </row>
    <row r="42" spans="1:19" x14ac:dyDescent="0.25">
      <c r="A42" s="130"/>
      <c r="B42" s="130"/>
      <c r="C42" s="131"/>
      <c r="D42" s="131"/>
      <c r="E42" s="131"/>
      <c r="F42" s="130"/>
      <c r="G42" s="132"/>
      <c r="H42" s="131"/>
      <c r="I42" s="131"/>
      <c r="J42" s="131"/>
      <c r="K42" s="130"/>
      <c r="L42" s="130"/>
      <c r="M42" s="132"/>
      <c r="N42" s="132"/>
      <c r="O42" s="132"/>
      <c r="P42" s="130"/>
      <c r="Q42" s="141"/>
      <c r="R42" s="130"/>
      <c r="S42" s="130"/>
    </row>
    <row r="43" spans="1:19" ht="18.75" x14ac:dyDescent="0.25">
      <c r="A43" s="224" t="s">
        <v>69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130"/>
      <c r="S43" s="130"/>
    </row>
    <row r="44" spans="1:19" x14ac:dyDescent="0.25">
      <c r="A44" s="130"/>
      <c r="B44" s="130"/>
      <c r="C44" s="130"/>
      <c r="D44" s="130"/>
      <c r="E44" s="130"/>
      <c r="F44" s="130"/>
      <c r="G44" s="132"/>
      <c r="H44" s="130"/>
      <c r="I44" s="130"/>
      <c r="J44" s="130"/>
      <c r="K44" s="130"/>
      <c r="L44" s="130"/>
      <c r="M44" s="132"/>
      <c r="N44" s="132"/>
      <c r="O44" s="132"/>
      <c r="P44" s="130"/>
      <c r="Q44" s="141"/>
      <c r="R44" s="130"/>
      <c r="S44" s="130"/>
    </row>
    <row r="45" spans="1:19" x14ac:dyDescent="0.25">
      <c r="A45" s="130"/>
      <c r="B45" s="130"/>
      <c r="C45" s="131"/>
      <c r="D45" s="131"/>
      <c r="E45" s="131"/>
      <c r="F45" s="130"/>
      <c r="G45" s="132"/>
      <c r="H45" s="131"/>
      <c r="I45" s="131"/>
      <c r="J45" s="131"/>
      <c r="K45" s="130"/>
      <c r="L45" s="130"/>
      <c r="M45" s="132"/>
      <c r="N45" s="132"/>
      <c r="O45" s="132"/>
      <c r="P45" s="130"/>
      <c r="Q45" s="141"/>
      <c r="R45" s="130"/>
      <c r="S45" s="130"/>
    </row>
  </sheetData>
  <mergeCells count="30">
    <mergeCell ref="A1:S1"/>
    <mergeCell ref="A2:S2"/>
    <mergeCell ref="A3:S3"/>
    <mergeCell ref="A4:A5"/>
    <mergeCell ref="B4:B5"/>
    <mergeCell ref="C4:C5"/>
    <mergeCell ref="D4:D5"/>
    <mergeCell ref="E4:E5"/>
    <mergeCell ref="F4:F5"/>
    <mergeCell ref="G4:G5"/>
    <mergeCell ref="A7:S7"/>
    <mergeCell ref="S4:S5"/>
    <mergeCell ref="H4:H5"/>
    <mergeCell ref="I4:J4"/>
    <mergeCell ref="K4:L4"/>
    <mergeCell ref="M4:O4"/>
    <mergeCell ref="P4:Q4"/>
    <mergeCell ref="R4:R5"/>
    <mergeCell ref="E12:G12"/>
    <mergeCell ref="E27:G27"/>
    <mergeCell ref="A35:G35"/>
    <mergeCell ref="A11:G11"/>
    <mergeCell ref="E8:G8"/>
    <mergeCell ref="A10:G10"/>
    <mergeCell ref="A43:Q43"/>
    <mergeCell ref="E37:G37"/>
    <mergeCell ref="D38:D40"/>
    <mergeCell ref="K38:K40"/>
    <mergeCell ref="A36:G36"/>
    <mergeCell ref="A41:G41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S37"/>
  <sheetViews>
    <sheetView workbookViewId="0">
      <pane xSplit="9" ySplit="5" topLeftCell="J28" activePane="bottomRight" state="frozen"/>
      <selection pane="topRight" activeCell="J1" sqref="J1"/>
      <selection pane="bottomLeft" activeCell="A6" sqref="A6"/>
      <selection pane="bottomRight" activeCell="K30" sqref="K30"/>
    </sheetView>
  </sheetViews>
  <sheetFormatPr defaultRowHeight="15" x14ac:dyDescent="0.25"/>
  <cols>
    <col min="1" max="1" width="4.7109375" customWidth="1"/>
    <col min="2" max="2" width="18" customWidth="1"/>
    <col min="3" max="3" width="3.7109375" customWidth="1"/>
    <col min="4" max="4" width="21.28515625" customWidth="1"/>
    <col min="5" max="5" width="4.7109375" customWidth="1"/>
    <col min="6" max="6" width="4.28515625" customWidth="1"/>
    <col min="7" max="7" width="4.5703125" customWidth="1"/>
    <col min="8" max="8" width="8.28515625" customWidth="1"/>
    <col min="9" max="9" width="8.5703125" customWidth="1"/>
    <col min="10" max="10" width="10.28515625" customWidth="1"/>
    <col min="11" max="11" width="15.28515625" customWidth="1"/>
    <col min="16" max="16" width="15.7109375" customWidth="1"/>
    <col min="17" max="17" width="31.28515625" style="142" customWidth="1"/>
    <col min="18" max="18" width="17" hidden="1" customWidth="1"/>
    <col min="19" max="19" width="0" hidden="1" customWidth="1"/>
  </cols>
  <sheetData>
    <row r="1" spans="1:19" ht="15.75" customHeight="1" x14ac:dyDescent="0.25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</row>
    <row r="2" spans="1:19" ht="36.75" customHeight="1" x14ac:dyDescent="0.25">
      <c r="A2" s="250" t="s">
        <v>176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5.75" customHeight="1" x14ac:dyDescent="0.25">
      <c r="A3" s="251" t="s">
        <v>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</row>
    <row r="4" spans="1:19" ht="15.75" x14ac:dyDescent="0.25">
      <c r="A4" s="252" t="s">
        <v>2</v>
      </c>
      <c r="B4" s="252" t="s">
        <v>3</v>
      </c>
      <c r="C4" s="252" t="s">
        <v>4</v>
      </c>
      <c r="D4" s="252" t="s">
        <v>5</v>
      </c>
      <c r="E4" s="247" t="s">
        <v>6</v>
      </c>
      <c r="F4" s="247" t="s">
        <v>7</v>
      </c>
      <c r="G4" s="253" t="s">
        <v>8</v>
      </c>
      <c r="H4" s="247" t="s">
        <v>9</v>
      </c>
      <c r="I4" s="248" t="s">
        <v>10</v>
      </c>
      <c r="J4" s="248"/>
      <c r="K4" s="248" t="s">
        <v>11</v>
      </c>
      <c r="L4" s="248"/>
      <c r="M4" s="249" t="s">
        <v>12</v>
      </c>
      <c r="N4" s="249"/>
      <c r="O4" s="249"/>
      <c r="P4" s="248" t="s">
        <v>13</v>
      </c>
      <c r="Q4" s="248"/>
      <c r="R4" s="247" t="s">
        <v>14</v>
      </c>
      <c r="S4" s="247" t="s">
        <v>15</v>
      </c>
    </row>
    <row r="5" spans="1:19" ht="84" customHeight="1" x14ac:dyDescent="0.25">
      <c r="A5" s="252"/>
      <c r="B5" s="252"/>
      <c r="C5" s="252"/>
      <c r="D5" s="252"/>
      <c r="E5" s="247"/>
      <c r="F5" s="247"/>
      <c r="G5" s="253"/>
      <c r="H5" s="247"/>
      <c r="I5" s="173" t="s">
        <v>16</v>
      </c>
      <c r="J5" s="173" t="s">
        <v>17</v>
      </c>
      <c r="K5" s="173" t="s">
        <v>18</v>
      </c>
      <c r="L5" s="173" t="s">
        <v>19</v>
      </c>
      <c r="M5" s="174" t="s">
        <v>20</v>
      </c>
      <c r="N5" s="174" t="s">
        <v>21</v>
      </c>
      <c r="O5" s="174" t="s">
        <v>22</v>
      </c>
      <c r="P5" s="175" t="s">
        <v>23</v>
      </c>
      <c r="Q5" s="75" t="s">
        <v>24</v>
      </c>
      <c r="R5" s="247"/>
      <c r="S5" s="247"/>
    </row>
    <row r="6" spans="1:19" ht="15.75" thickBot="1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5" t="s">
        <v>25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5">
        <v>13</v>
      </c>
      <c r="N6" s="5">
        <v>14</v>
      </c>
      <c r="O6" s="5">
        <v>15</v>
      </c>
      <c r="P6" s="4">
        <v>16</v>
      </c>
      <c r="Q6" s="75">
        <v>17</v>
      </c>
      <c r="R6" s="4">
        <v>18</v>
      </c>
      <c r="S6" s="4">
        <v>19</v>
      </c>
    </row>
    <row r="7" spans="1:19" ht="19.5" thickBot="1" x14ac:dyDescent="0.3">
      <c r="A7" s="260" t="s">
        <v>26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2"/>
      <c r="S7" s="263"/>
    </row>
    <row r="8" spans="1:19" ht="16.5" thickBot="1" x14ac:dyDescent="0.3">
      <c r="A8" s="6" t="s">
        <v>27</v>
      </c>
      <c r="B8" s="172" t="s">
        <v>35</v>
      </c>
      <c r="C8" s="172" t="s">
        <v>27</v>
      </c>
      <c r="D8" s="172" t="s">
        <v>29</v>
      </c>
      <c r="E8" s="225" t="s">
        <v>30</v>
      </c>
      <c r="F8" s="225"/>
      <c r="G8" s="226"/>
      <c r="H8" s="24">
        <f>SUM(H9:H9)</f>
        <v>1.3</v>
      </c>
      <c r="I8" s="25">
        <f>SUM(I9:I9)</f>
        <v>467</v>
      </c>
      <c r="J8" s="26">
        <f>SUM(J9:J9)</f>
        <v>381</v>
      </c>
      <c r="K8" s="172" t="s">
        <v>27</v>
      </c>
      <c r="L8" s="172" t="s">
        <v>27</v>
      </c>
      <c r="M8" s="10" t="s">
        <v>27</v>
      </c>
      <c r="N8" s="10" t="s">
        <v>27</v>
      </c>
      <c r="O8" s="10" t="s">
        <v>27</v>
      </c>
      <c r="P8" s="172" t="s">
        <v>27</v>
      </c>
      <c r="Q8" s="135" t="s">
        <v>27</v>
      </c>
      <c r="R8" s="11"/>
      <c r="S8" s="12"/>
    </row>
    <row r="9" spans="1:19" ht="16.5" thickBot="1" x14ac:dyDescent="0.3">
      <c r="A9" s="210">
        <v>1</v>
      </c>
      <c r="B9" s="13" t="s">
        <v>35</v>
      </c>
      <c r="C9" s="14">
        <v>4</v>
      </c>
      <c r="D9" s="13" t="s">
        <v>29</v>
      </c>
      <c r="E9" s="14" t="s">
        <v>51</v>
      </c>
      <c r="F9" s="148">
        <v>48</v>
      </c>
      <c r="G9" s="15">
        <v>8</v>
      </c>
      <c r="H9" s="27">
        <v>1.3</v>
      </c>
      <c r="I9" s="28">
        <v>467</v>
      </c>
      <c r="J9" s="28">
        <v>381</v>
      </c>
      <c r="K9" s="13" t="s">
        <v>31</v>
      </c>
      <c r="L9" s="13" t="s">
        <v>27</v>
      </c>
      <c r="M9" s="29" t="s">
        <v>32</v>
      </c>
      <c r="N9" s="30" t="s">
        <v>171</v>
      </c>
      <c r="O9" s="30" t="s">
        <v>172</v>
      </c>
      <c r="P9" s="13" t="s">
        <v>33</v>
      </c>
      <c r="Q9" s="134" t="s">
        <v>60</v>
      </c>
      <c r="R9" s="20"/>
      <c r="S9" s="21"/>
    </row>
    <row r="10" spans="1:19" ht="16.5" thickBot="1" x14ac:dyDescent="0.3">
      <c r="A10" s="6" t="s">
        <v>27</v>
      </c>
      <c r="B10" s="172" t="s">
        <v>36</v>
      </c>
      <c r="C10" s="172" t="s">
        <v>27</v>
      </c>
      <c r="D10" s="172" t="s">
        <v>29</v>
      </c>
      <c r="E10" s="225" t="s">
        <v>30</v>
      </c>
      <c r="F10" s="225"/>
      <c r="G10" s="226"/>
      <c r="H10" s="24">
        <f>SUM(H11:H12)</f>
        <v>2.0999999999999996</v>
      </c>
      <c r="I10" s="25">
        <f>SUM(I11:I12)</f>
        <v>714</v>
      </c>
      <c r="J10" s="26">
        <f>SUM(J11:J12)</f>
        <v>615</v>
      </c>
      <c r="K10" s="172" t="s">
        <v>27</v>
      </c>
      <c r="L10" s="172" t="s">
        <v>27</v>
      </c>
      <c r="M10" s="10" t="s">
        <v>27</v>
      </c>
      <c r="N10" s="10" t="s">
        <v>27</v>
      </c>
      <c r="O10" s="10" t="s">
        <v>27</v>
      </c>
      <c r="P10" s="172" t="s">
        <v>27</v>
      </c>
      <c r="Q10" s="135" t="s">
        <v>27</v>
      </c>
      <c r="R10" s="11"/>
      <c r="S10" s="12"/>
    </row>
    <row r="11" spans="1:19" ht="15.75" x14ac:dyDescent="0.25">
      <c r="A11" s="210">
        <v>1</v>
      </c>
      <c r="B11" s="13" t="s">
        <v>36</v>
      </c>
      <c r="C11" s="14">
        <v>4</v>
      </c>
      <c r="D11" s="13" t="s">
        <v>29</v>
      </c>
      <c r="E11" s="14" t="s">
        <v>37</v>
      </c>
      <c r="F11" s="143">
        <v>18</v>
      </c>
      <c r="G11" s="35" t="s">
        <v>173</v>
      </c>
      <c r="H11" s="34">
        <v>1.4</v>
      </c>
      <c r="I11" s="36">
        <v>437</v>
      </c>
      <c r="J11" s="37">
        <v>376</v>
      </c>
      <c r="K11" s="13" t="s">
        <v>31</v>
      </c>
      <c r="L11" s="13" t="s">
        <v>27</v>
      </c>
      <c r="M11" s="30" t="s">
        <v>32</v>
      </c>
      <c r="N11" s="30" t="s">
        <v>174</v>
      </c>
      <c r="O11" s="30" t="s">
        <v>172</v>
      </c>
      <c r="P11" s="13" t="s">
        <v>33</v>
      </c>
      <c r="Q11" s="134" t="s">
        <v>130</v>
      </c>
      <c r="R11" s="20"/>
      <c r="S11" s="21"/>
    </row>
    <row r="12" spans="1:19" ht="16.5" thickBot="1" x14ac:dyDescent="0.3">
      <c r="A12" s="214">
        <v>2</v>
      </c>
      <c r="B12" s="20" t="s">
        <v>36</v>
      </c>
      <c r="C12" s="22">
        <v>4</v>
      </c>
      <c r="D12" s="20" t="s">
        <v>29</v>
      </c>
      <c r="E12" s="14" t="s">
        <v>37</v>
      </c>
      <c r="F12" s="66">
        <v>30</v>
      </c>
      <c r="G12" s="215" t="s">
        <v>175</v>
      </c>
      <c r="H12" s="38">
        <v>0.7</v>
      </c>
      <c r="I12" s="39">
        <v>277</v>
      </c>
      <c r="J12" s="40">
        <v>239</v>
      </c>
      <c r="K12" s="20" t="s">
        <v>31</v>
      </c>
      <c r="L12" s="20" t="s">
        <v>27</v>
      </c>
      <c r="M12" s="33" t="s">
        <v>32</v>
      </c>
      <c r="N12" s="30" t="s">
        <v>174</v>
      </c>
      <c r="O12" s="30" t="s">
        <v>172</v>
      </c>
      <c r="P12" s="13" t="s">
        <v>33</v>
      </c>
      <c r="Q12" s="134" t="s">
        <v>131</v>
      </c>
      <c r="R12" s="20"/>
      <c r="S12" s="21"/>
    </row>
    <row r="13" spans="1:19" ht="19.5" thickBot="1" x14ac:dyDescent="0.3">
      <c r="A13" s="257" t="s">
        <v>43</v>
      </c>
      <c r="B13" s="258"/>
      <c r="C13" s="258"/>
      <c r="D13" s="258"/>
      <c r="E13" s="258"/>
      <c r="F13" s="258"/>
      <c r="G13" s="259"/>
      <c r="H13" s="160">
        <f>H8+H10</f>
        <v>3.3999999999999995</v>
      </c>
      <c r="I13" s="150">
        <f t="shared" ref="I13:J13" si="0">I8+I10</f>
        <v>1181</v>
      </c>
      <c r="J13" s="150">
        <f t="shared" si="0"/>
        <v>996</v>
      </c>
      <c r="K13" s="176" t="s">
        <v>27</v>
      </c>
      <c r="L13" s="176" t="s">
        <v>27</v>
      </c>
      <c r="M13" s="44" t="s">
        <v>27</v>
      </c>
      <c r="N13" s="44" t="s">
        <v>27</v>
      </c>
      <c r="O13" s="44" t="s">
        <v>27</v>
      </c>
      <c r="P13" s="176" t="s">
        <v>27</v>
      </c>
      <c r="Q13" s="135" t="s">
        <v>27</v>
      </c>
      <c r="R13" s="45"/>
      <c r="S13" s="46"/>
    </row>
    <row r="14" spans="1:19" ht="19.5" thickBot="1" x14ac:dyDescent="0.3">
      <c r="A14" s="244" t="s">
        <v>44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45"/>
      <c r="S14" s="246"/>
    </row>
    <row r="15" spans="1:19" ht="16.5" thickBot="1" x14ac:dyDescent="0.3">
      <c r="A15" s="90" t="s">
        <v>27</v>
      </c>
      <c r="B15" s="91" t="s">
        <v>38</v>
      </c>
      <c r="C15" s="91" t="s">
        <v>27</v>
      </c>
      <c r="D15" s="91" t="s">
        <v>59</v>
      </c>
      <c r="E15" s="225" t="s">
        <v>30</v>
      </c>
      <c r="F15" s="225"/>
      <c r="G15" s="226"/>
      <c r="H15" s="49">
        <f>SUM(H16:H16)</f>
        <v>3.3</v>
      </c>
      <c r="I15" s="50">
        <f>SUM(I16:I16)</f>
        <v>15</v>
      </c>
      <c r="J15" s="68">
        <f>SUM(J16:J16)</f>
        <v>12</v>
      </c>
      <c r="K15" s="91" t="s">
        <v>27</v>
      </c>
      <c r="L15" s="91" t="s">
        <v>27</v>
      </c>
      <c r="M15" s="92" t="s">
        <v>27</v>
      </c>
      <c r="N15" s="92" t="s">
        <v>27</v>
      </c>
      <c r="O15" s="92" t="s">
        <v>27</v>
      </c>
      <c r="P15" s="91" t="s">
        <v>27</v>
      </c>
      <c r="Q15" s="136" t="s">
        <v>27</v>
      </c>
      <c r="R15" s="52"/>
      <c r="S15" s="53"/>
    </row>
    <row r="16" spans="1:19" ht="16.5" thickBot="1" x14ac:dyDescent="0.3">
      <c r="A16" s="178">
        <v>1</v>
      </c>
      <c r="B16" s="54" t="s">
        <v>38</v>
      </c>
      <c r="C16" s="116">
        <v>2</v>
      </c>
      <c r="D16" s="54" t="s">
        <v>59</v>
      </c>
      <c r="E16" s="110" t="s">
        <v>111</v>
      </c>
      <c r="F16" s="143">
        <v>19</v>
      </c>
      <c r="G16" s="34">
        <v>4</v>
      </c>
      <c r="H16" s="103">
        <v>3.3</v>
      </c>
      <c r="I16" s="93">
        <v>15</v>
      </c>
      <c r="J16" s="93">
        <v>12</v>
      </c>
      <c r="K16" s="54" t="s">
        <v>52</v>
      </c>
      <c r="L16" s="13" t="s">
        <v>27</v>
      </c>
      <c r="M16" s="19" t="s">
        <v>32</v>
      </c>
      <c r="N16" s="19" t="s">
        <v>177</v>
      </c>
      <c r="O16" s="19" t="s">
        <v>178</v>
      </c>
      <c r="P16" s="54" t="s">
        <v>33</v>
      </c>
      <c r="Q16" s="70" t="s">
        <v>55</v>
      </c>
      <c r="R16" s="4"/>
      <c r="S16" s="4"/>
    </row>
    <row r="17" spans="1:19" ht="16.5" thickBot="1" x14ac:dyDescent="0.3">
      <c r="A17" s="90" t="s">
        <v>27</v>
      </c>
      <c r="B17" s="91" t="s">
        <v>40</v>
      </c>
      <c r="C17" s="91" t="s">
        <v>27</v>
      </c>
      <c r="D17" s="91" t="s">
        <v>59</v>
      </c>
      <c r="E17" s="225" t="s">
        <v>30</v>
      </c>
      <c r="F17" s="225"/>
      <c r="G17" s="226"/>
      <c r="H17" s="112">
        <f>SUM(H18:H18)</f>
        <v>1.4</v>
      </c>
      <c r="I17" s="113">
        <f>SUM(I18:I18)</f>
        <v>25</v>
      </c>
      <c r="J17" s="114">
        <f>SUM(J18:J18)</f>
        <v>23</v>
      </c>
      <c r="K17" s="91" t="s">
        <v>27</v>
      </c>
      <c r="L17" s="91" t="s">
        <v>27</v>
      </c>
      <c r="M17" s="92" t="s">
        <v>27</v>
      </c>
      <c r="N17" s="92" t="s">
        <v>27</v>
      </c>
      <c r="O17" s="92" t="s">
        <v>27</v>
      </c>
      <c r="P17" s="91" t="s">
        <v>27</v>
      </c>
      <c r="Q17" s="136" t="s">
        <v>27</v>
      </c>
      <c r="R17" s="52"/>
      <c r="S17" s="53"/>
    </row>
    <row r="18" spans="1:19" ht="16.5" thickBot="1" x14ac:dyDescent="0.3">
      <c r="A18" s="178">
        <v>1</v>
      </c>
      <c r="B18" s="54" t="s">
        <v>40</v>
      </c>
      <c r="C18" s="54">
        <v>2</v>
      </c>
      <c r="D18" s="54" t="s">
        <v>59</v>
      </c>
      <c r="E18" s="70" t="s">
        <v>111</v>
      </c>
      <c r="F18" s="70">
        <v>23</v>
      </c>
      <c r="G18" s="216" t="s">
        <v>179</v>
      </c>
      <c r="H18" s="99">
        <v>1.4</v>
      </c>
      <c r="I18" s="115">
        <v>25</v>
      </c>
      <c r="J18" s="115">
        <v>23</v>
      </c>
      <c r="K18" s="54" t="s">
        <v>52</v>
      </c>
      <c r="L18" s="13" t="s">
        <v>27</v>
      </c>
      <c r="M18" s="19" t="s">
        <v>32</v>
      </c>
      <c r="N18" s="19" t="s">
        <v>180</v>
      </c>
      <c r="O18" s="19" t="s">
        <v>178</v>
      </c>
      <c r="P18" s="54" t="s">
        <v>33</v>
      </c>
      <c r="Q18" s="70" t="s">
        <v>42</v>
      </c>
      <c r="R18" s="4"/>
      <c r="S18" s="4"/>
    </row>
    <row r="19" spans="1:19" ht="19.5" thickBot="1" x14ac:dyDescent="0.35">
      <c r="A19" s="238" t="s">
        <v>62</v>
      </c>
      <c r="B19" s="239"/>
      <c r="C19" s="239"/>
      <c r="D19" s="239"/>
      <c r="E19" s="239"/>
      <c r="F19" s="239"/>
      <c r="G19" s="240"/>
      <c r="H19" s="100">
        <f>H15+H17</f>
        <v>4.6999999999999993</v>
      </c>
      <c r="I19" s="152">
        <f t="shared" ref="I19:J19" si="1">I15+I17</f>
        <v>40</v>
      </c>
      <c r="J19" s="152">
        <f t="shared" si="1"/>
        <v>35</v>
      </c>
      <c r="K19" s="101" t="s">
        <v>27</v>
      </c>
      <c r="L19" s="101" t="s">
        <v>27</v>
      </c>
      <c r="M19" s="102" t="s">
        <v>27</v>
      </c>
      <c r="N19" s="102" t="s">
        <v>27</v>
      </c>
      <c r="O19" s="102" t="s">
        <v>27</v>
      </c>
      <c r="P19" s="101" t="s">
        <v>27</v>
      </c>
      <c r="Q19" s="138" t="s">
        <v>27</v>
      </c>
      <c r="R19" s="88"/>
      <c r="S19" s="89"/>
    </row>
    <row r="20" spans="1:19" ht="19.5" thickBot="1" x14ac:dyDescent="0.35">
      <c r="A20" s="254" t="s">
        <v>67</v>
      </c>
      <c r="B20" s="255"/>
      <c r="C20" s="255"/>
      <c r="D20" s="255"/>
      <c r="E20" s="255"/>
      <c r="F20" s="255"/>
      <c r="G20" s="255"/>
      <c r="H20" s="122">
        <f>H19</f>
        <v>4.6999999999999993</v>
      </c>
      <c r="I20" s="123">
        <f t="shared" ref="I20:J20" si="2">I19</f>
        <v>40</v>
      </c>
      <c r="J20" s="123">
        <f t="shared" si="2"/>
        <v>35</v>
      </c>
      <c r="K20" s="124" t="s">
        <v>27</v>
      </c>
      <c r="L20" s="124" t="s">
        <v>27</v>
      </c>
      <c r="M20" s="125" t="s">
        <v>27</v>
      </c>
      <c r="N20" s="125" t="s">
        <v>27</v>
      </c>
      <c r="O20" s="125" t="s">
        <v>27</v>
      </c>
      <c r="P20" s="124" t="s">
        <v>27</v>
      </c>
      <c r="Q20" s="139" t="s">
        <v>27</v>
      </c>
      <c r="R20" s="177"/>
      <c r="S20" s="127"/>
    </row>
    <row r="21" spans="1:19" ht="32.25" thickBot="1" x14ac:dyDescent="0.3">
      <c r="A21" s="90" t="s">
        <v>27</v>
      </c>
      <c r="B21" s="48" t="s">
        <v>28</v>
      </c>
      <c r="C21" s="91" t="s">
        <v>27</v>
      </c>
      <c r="D21" s="91" t="s">
        <v>74</v>
      </c>
      <c r="E21" s="225" t="s">
        <v>30</v>
      </c>
      <c r="F21" s="225"/>
      <c r="G21" s="226"/>
      <c r="H21" s="49">
        <f>SUM(H22:H24)</f>
        <v>4.4000000000000004</v>
      </c>
      <c r="I21" s="50">
        <f>SUM(I22:I24)</f>
        <v>162</v>
      </c>
      <c r="J21" s="50">
        <f>SUM(J22:J24)</f>
        <v>126</v>
      </c>
      <c r="K21" s="91" t="s">
        <v>27</v>
      </c>
      <c r="L21" s="91" t="s">
        <v>27</v>
      </c>
      <c r="M21" s="92" t="s">
        <v>27</v>
      </c>
      <c r="N21" s="92" t="s">
        <v>27</v>
      </c>
      <c r="O21" s="92" t="s">
        <v>27</v>
      </c>
      <c r="P21" s="91" t="s">
        <v>27</v>
      </c>
      <c r="Q21" s="136" t="s">
        <v>27</v>
      </c>
      <c r="R21" s="52"/>
      <c r="S21" s="53"/>
    </row>
    <row r="22" spans="1:19" ht="30" x14ac:dyDescent="0.25">
      <c r="A22" s="178">
        <v>1</v>
      </c>
      <c r="B22" s="54" t="s">
        <v>28</v>
      </c>
      <c r="C22" s="55">
        <v>4</v>
      </c>
      <c r="D22" s="54" t="s">
        <v>74</v>
      </c>
      <c r="E22" s="56" t="s">
        <v>111</v>
      </c>
      <c r="F22" s="143">
        <v>3</v>
      </c>
      <c r="G22" s="57">
        <v>7</v>
      </c>
      <c r="H22" s="58">
        <v>0.4</v>
      </c>
      <c r="I22" s="57">
        <v>24</v>
      </c>
      <c r="J22" s="57">
        <v>22</v>
      </c>
      <c r="K22" s="54" t="s">
        <v>70</v>
      </c>
      <c r="L22" s="13" t="s">
        <v>27</v>
      </c>
      <c r="M22" s="19" t="s">
        <v>32</v>
      </c>
      <c r="N22" s="19" t="s">
        <v>167</v>
      </c>
      <c r="O22" s="19" t="s">
        <v>168</v>
      </c>
      <c r="P22" s="54" t="s">
        <v>33</v>
      </c>
      <c r="Q22" s="70" t="s">
        <v>86</v>
      </c>
      <c r="R22" s="4"/>
      <c r="S22" s="4"/>
    </row>
    <row r="23" spans="1:19" ht="30" x14ac:dyDescent="0.25">
      <c r="A23" s="181">
        <v>2</v>
      </c>
      <c r="B23" s="54" t="s">
        <v>28</v>
      </c>
      <c r="C23" s="59">
        <v>4</v>
      </c>
      <c r="D23" s="54" t="s">
        <v>74</v>
      </c>
      <c r="E23" s="60" t="s">
        <v>111</v>
      </c>
      <c r="F23" s="66">
        <v>3</v>
      </c>
      <c r="G23" s="61">
        <v>10</v>
      </c>
      <c r="H23" s="62">
        <v>1.1000000000000001</v>
      </c>
      <c r="I23" s="61">
        <v>31</v>
      </c>
      <c r="J23" s="61">
        <v>19</v>
      </c>
      <c r="K23" s="54" t="s">
        <v>70</v>
      </c>
      <c r="L23" s="13" t="s">
        <v>27</v>
      </c>
      <c r="M23" s="19" t="s">
        <v>32</v>
      </c>
      <c r="N23" s="19" t="s">
        <v>167</v>
      </c>
      <c r="O23" s="19" t="s">
        <v>168</v>
      </c>
      <c r="P23" s="54" t="s">
        <v>33</v>
      </c>
      <c r="Q23" s="70" t="s">
        <v>86</v>
      </c>
      <c r="R23" s="4"/>
      <c r="S23" s="4"/>
    </row>
    <row r="24" spans="1:19" ht="30.75" thickBot="1" x14ac:dyDescent="0.3">
      <c r="A24" s="181">
        <v>3</v>
      </c>
      <c r="B24" s="54" t="s">
        <v>28</v>
      </c>
      <c r="C24" s="59">
        <v>4</v>
      </c>
      <c r="D24" s="54" t="s">
        <v>74</v>
      </c>
      <c r="E24" s="60" t="s">
        <v>110</v>
      </c>
      <c r="F24" s="66">
        <v>28</v>
      </c>
      <c r="G24" s="64" t="s">
        <v>169</v>
      </c>
      <c r="H24" s="62">
        <v>2.9</v>
      </c>
      <c r="I24" s="61">
        <v>107</v>
      </c>
      <c r="J24" s="61">
        <v>85</v>
      </c>
      <c r="K24" s="54" t="s">
        <v>70</v>
      </c>
      <c r="L24" s="13" t="s">
        <v>27</v>
      </c>
      <c r="M24" s="19" t="s">
        <v>32</v>
      </c>
      <c r="N24" s="19" t="s">
        <v>167</v>
      </c>
      <c r="O24" s="19" t="s">
        <v>168</v>
      </c>
      <c r="P24" s="54" t="s">
        <v>33</v>
      </c>
      <c r="Q24" s="70" t="s">
        <v>48</v>
      </c>
      <c r="R24" s="4"/>
      <c r="S24" s="4"/>
    </row>
    <row r="25" spans="1:19" ht="33.75" customHeight="1" thickBot="1" x14ac:dyDescent="0.3">
      <c r="A25" s="90" t="s">
        <v>27</v>
      </c>
      <c r="B25" s="91" t="s">
        <v>35</v>
      </c>
      <c r="C25" s="91" t="s">
        <v>27</v>
      </c>
      <c r="D25" s="91" t="s">
        <v>74</v>
      </c>
      <c r="E25" s="226" t="s">
        <v>30</v>
      </c>
      <c r="F25" s="243"/>
      <c r="G25" s="256"/>
      <c r="H25" s="97">
        <f>SUM(H26:H27)</f>
        <v>39.4</v>
      </c>
      <c r="I25" s="68">
        <f>SUM(I26:I27)</f>
        <v>630</v>
      </c>
      <c r="J25" s="68">
        <f>SUM(J26:J27)</f>
        <v>545</v>
      </c>
      <c r="K25" s="91" t="s">
        <v>27</v>
      </c>
      <c r="L25" s="91" t="s">
        <v>27</v>
      </c>
      <c r="M25" s="92" t="s">
        <v>27</v>
      </c>
      <c r="N25" s="92" t="s">
        <v>27</v>
      </c>
      <c r="O25" s="92" t="s">
        <v>27</v>
      </c>
      <c r="P25" s="91" t="s">
        <v>27</v>
      </c>
      <c r="Q25" s="136" t="s">
        <v>27</v>
      </c>
      <c r="R25" s="52"/>
      <c r="S25" s="53"/>
    </row>
    <row r="26" spans="1:19" ht="30" x14ac:dyDescent="0.25">
      <c r="A26" s="178">
        <v>1</v>
      </c>
      <c r="B26" s="54" t="s">
        <v>35</v>
      </c>
      <c r="C26" s="55">
        <v>2</v>
      </c>
      <c r="D26" s="54" t="s">
        <v>74</v>
      </c>
      <c r="E26" s="67" t="s">
        <v>111</v>
      </c>
      <c r="F26" s="143">
        <v>34</v>
      </c>
      <c r="G26" s="34">
        <v>3</v>
      </c>
      <c r="H26" s="103">
        <v>0.5</v>
      </c>
      <c r="I26" s="93">
        <v>30</v>
      </c>
      <c r="J26" s="93">
        <v>26</v>
      </c>
      <c r="K26" s="4" t="s">
        <v>70</v>
      </c>
      <c r="L26" s="20" t="s">
        <v>27</v>
      </c>
      <c r="M26" s="5" t="s">
        <v>32</v>
      </c>
      <c r="N26" s="19" t="s">
        <v>170</v>
      </c>
      <c r="O26" s="19" t="s">
        <v>168</v>
      </c>
      <c r="P26" s="54" t="s">
        <v>33</v>
      </c>
      <c r="Q26" s="70" t="s">
        <v>60</v>
      </c>
      <c r="R26" s="53"/>
      <c r="S26" s="53"/>
    </row>
    <row r="27" spans="1:19" ht="30.75" thickBot="1" x14ac:dyDescent="0.3">
      <c r="A27" s="181">
        <v>2</v>
      </c>
      <c r="B27" s="54" t="s">
        <v>35</v>
      </c>
      <c r="C27" s="59">
        <v>2</v>
      </c>
      <c r="D27" s="54" t="s">
        <v>74</v>
      </c>
      <c r="E27" s="67" t="s">
        <v>111</v>
      </c>
      <c r="F27" s="143">
        <v>29</v>
      </c>
      <c r="G27" s="38">
        <v>7</v>
      </c>
      <c r="H27" s="79">
        <v>38.9</v>
      </c>
      <c r="I27" s="104">
        <v>600</v>
      </c>
      <c r="J27" s="104">
        <v>519</v>
      </c>
      <c r="K27" s="4" t="s">
        <v>70</v>
      </c>
      <c r="L27" s="20" t="s">
        <v>27</v>
      </c>
      <c r="M27" s="5" t="s">
        <v>32</v>
      </c>
      <c r="N27" s="19" t="s">
        <v>181</v>
      </c>
      <c r="O27" s="19" t="s">
        <v>178</v>
      </c>
      <c r="P27" s="54" t="s">
        <v>33</v>
      </c>
      <c r="Q27" s="70" t="s">
        <v>60</v>
      </c>
      <c r="R27" s="53"/>
      <c r="S27" s="53"/>
    </row>
    <row r="28" spans="1:19" ht="32.25" thickBot="1" x14ac:dyDescent="0.3">
      <c r="A28" s="90" t="s">
        <v>27</v>
      </c>
      <c r="B28" s="91" t="s">
        <v>38</v>
      </c>
      <c r="C28" s="91" t="s">
        <v>27</v>
      </c>
      <c r="D28" s="91" t="s">
        <v>74</v>
      </c>
      <c r="E28" s="225" t="s">
        <v>30</v>
      </c>
      <c r="F28" s="225"/>
      <c r="G28" s="226"/>
      <c r="H28" s="49">
        <f>SUM(H29:H30)</f>
        <v>3.9</v>
      </c>
      <c r="I28" s="183">
        <f>SUM(I29:I30)</f>
        <v>67</v>
      </c>
      <c r="J28" s="183">
        <f>SUM(J29:J30)</f>
        <v>59</v>
      </c>
      <c r="K28" s="91" t="s">
        <v>27</v>
      </c>
      <c r="L28" s="91" t="s">
        <v>27</v>
      </c>
      <c r="M28" s="92" t="s">
        <v>27</v>
      </c>
      <c r="N28" s="92" t="s">
        <v>27</v>
      </c>
      <c r="O28" s="92" t="s">
        <v>27</v>
      </c>
      <c r="P28" s="91" t="s">
        <v>27</v>
      </c>
      <c r="Q28" s="136" t="s">
        <v>27</v>
      </c>
      <c r="R28" s="52"/>
      <c r="S28" s="53"/>
    </row>
    <row r="29" spans="1:19" ht="30" x14ac:dyDescent="0.25">
      <c r="A29" s="182">
        <v>1</v>
      </c>
      <c r="B29" s="4" t="s">
        <v>38</v>
      </c>
      <c r="C29" s="189">
        <v>4</v>
      </c>
      <c r="D29" s="4" t="s">
        <v>74</v>
      </c>
      <c r="E29" s="190" t="s">
        <v>111</v>
      </c>
      <c r="F29" s="66">
        <v>23</v>
      </c>
      <c r="G29" s="38">
        <v>29</v>
      </c>
      <c r="H29" s="79">
        <v>1.4</v>
      </c>
      <c r="I29" s="104">
        <v>26</v>
      </c>
      <c r="J29" s="104">
        <v>22</v>
      </c>
      <c r="K29" s="4" t="s">
        <v>70</v>
      </c>
      <c r="L29" s="20" t="s">
        <v>27</v>
      </c>
      <c r="M29" s="5" t="s">
        <v>32</v>
      </c>
      <c r="N29" s="19" t="s">
        <v>182</v>
      </c>
      <c r="O29" s="19" t="s">
        <v>178</v>
      </c>
      <c r="P29" s="54" t="s">
        <v>33</v>
      </c>
      <c r="Q29" s="70" t="s">
        <v>39</v>
      </c>
      <c r="R29" s="52"/>
      <c r="S29" s="53"/>
    </row>
    <row r="30" spans="1:19" ht="30.75" thickBot="1" x14ac:dyDescent="0.3">
      <c r="A30" s="182">
        <v>2</v>
      </c>
      <c r="B30" s="4" t="s">
        <v>38</v>
      </c>
      <c r="C30" s="189">
        <v>4</v>
      </c>
      <c r="D30" s="4" t="s">
        <v>74</v>
      </c>
      <c r="E30" s="190" t="s">
        <v>111</v>
      </c>
      <c r="F30" s="66">
        <v>25</v>
      </c>
      <c r="G30" s="38">
        <v>11</v>
      </c>
      <c r="H30" s="79">
        <v>2.5</v>
      </c>
      <c r="I30" s="104">
        <v>41</v>
      </c>
      <c r="J30" s="104">
        <v>37</v>
      </c>
      <c r="K30" s="4" t="s">
        <v>70</v>
      </c>
      <c r="L30" s="20" t="s">
        <v>27</v>
      </c>
      <c r="M30" s="5" t="s">
        <v>32</v>
      </c>
      <c r="N30" s="19" t="s">
        <v>182</v>
      </c>
      <c r="O30" s="19" t="s">
        <v>178</v>
      </c>
      <c r="P30" s="54" t="s">
        <v>33</v>
      </c>
      <c r="Q30" s="70" t="s">
        <v>183</v>
      </c>
      <c r="R30" s="52"/>
      <c r="S30" s="53"/>
    </row>
    <row r="31" spans="1:19" ht="19.5" thickBot="1" x14ac:dyDescent="0.35">
      <c r="A31" s="238" t="s">
        <v>75</v>
      </c>
      <c r="B31" s="239"/>
      <c r="C31" s="239"/>
      <c r="D31" s="239"/>
      <c r="E31" s="239"/>
      <c r="F31" s="239"/>
      <c r="G31" s="240"/>
      <c r="H31" s="100">
        <f>H21+H25+H28</f>
        <v>47.699999999999996</v>
      </c>
      <c r="I31" s="152">
        <f t="shared" ref="I31:J31" si="3">I21+I25+I28</f>
        <v>859</v>
      </c>
      <c r="J31" s="152">
        <f t="shared" si="3"/>
        <v>730</v>
      </c>
      <c r="K31" s="101" t="s">
        <v>27</v>
      </c>
      <c r="L31" s="101" t="s">
        <v>27</v>
      </c>
      <c r="M31" s="102" t="s">
        <v>27</v>
      </c>
      <c r="N31" s="102" t="s">
        <v>27</v>
      </c>
      <c r="O31" s="102" t="s">
        <v>27</v>
      </c>
      <c r="P31" s="101" t="s">
        <v>27</v>
      </c>
      <c r="Q31" s="138" t="s">
        <v>27</v>
      </c>
      <c r="R31" s="88"/>
      <c r="S31" s="89"/>
    </row>
    <row r="32" spans="1:19" ht="19.5" thickBot="1" x14ac:dyDescent="0.35">
      <c r="A32" s="233" t="s">
        <v>93</v>
      </c>
      <c r="B32" s="234"/>
      <c r="C32" s="234"/>
      <c r="D32" s="234"/>
      <c r="E32" s="234"/>
      <c r="F32" s="234"/>
      <c r="G32" s="235"/>
      <c r="H32" s="122">
        <f>H31</f>
        <v>47.699999999999996</v>
      </c>
      <c r="I32" s="123">
        <f t="shared" ref="I32:J32" si="4">I31</f>
        <v>859</v>
      </c>
      <c r="J32" s="123">
        <f t="shared" si="4"/>
        <v>730</v>
      </c>
      <c r="K32" s="124" t="s">
        <v>27</v>
      </c>
      <c r="L32" s="124" t="s">
        <v>27</v>
      </c>
      <c r="M32" s="125" t="s">
        <v>27</v>
      </c>
      <c r="N32" s="125" t="s">
        <v>27</v>
      </c>
      <c r="O32" s="125" t="s">
        <v>27</v>
      </c>
      <c r="P32" s="124" t="s">
        <v>27</v>
      </c>
      <c r="Q32" s="139" t="s">
        <v>27</v>
      </c>
      <c r="R32" s="88"/>
      <c r="S32" s="89"/>
    </row>
    <row r="33" spans="1:19" ht="19.5" thickBot="1" x14ac:dyDescent="0.35">
      <c r="A33" s="236" t="s">
        <v>68</v>
      </c>
      <c r="B33" s="237"/>
      <c r="C33" s="237"/>
      <c r="D33" s="237"/>
      <c r="E33" s="237"/>
      <c r="F33" s="237"/>
      <c r="G33" s="237"/>
      <c r="H33" s="184">
        <f>H13+H20+H32</f>
        <v>55.8</v>
      </c>
      <c r="I33" s="164">
        <f t="shared" ref="I33:J33" si="5">I13+I20+I32</f>
        <v>2080</v>
      </c>
      <c r="J33" s="164">
        <f t="shared" si="5"/>
        <v>1761</v>
      </c>
      <c r="K33" s="128" t="s">
        <v>27</v>
      </c>
      <c r="L33" s="128" t="s">
        <v>27</v>
      </c>
      <c r="M33" s="129" t="s">
        <v>27</v>
      </c>
      <c r="N33" s="129" t="s">
        <v>27</v>
      </c>
      <c r="O33" s="129" t="s">
        <v>27</v>
      </c>
      <c r="P33" s="128" t="s">
        <v>27</v>
      </c>
      <c r="Q33" s="140" t="s">
        <v>27</v>
      </c>
      <c r="R33" s="177"/>
      <c r="S33" s="127"/>
    </row>
    <row r="34" spans="1:19" x14ac:dyDescent="0.25">
      <c r="A34" s="130"/>
      <c r="B34" s="130"/>
      <c r="C34" s="131"/>
      <c r="D34" s="131"/>
      <c r="E34" s="131"/>
      <c r="F34" s="130"/>
      <c r="G34" s="132"/>
      <c r="H34" s="131"/>
      <c r="I34" s="131"/>
      <c r="J34" s="131"/>
      <c r="K34" s="130"/>
      <c r="L34" s="130"/>
      <c r="M34" s="132"/>
      <c r="N34" s="132"/>
      <c r="O34" s="132"/>
      <c r="P34" s="130"/>
      <c r="Q34" s="141"/>
      <c r="R34" s="130"/>
      <c r="S34" s="130"/>
    </row>
    <row r="35" spans="1:19" ht="18.75" x14ac:dyDescent="0.25">
      <c r="A35" s="224" t="s">
        <v>69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130"/>
      <c r="S35" s="130"/>
    </row>
    <row r="36" spans="1:19" x14ac:dyDescent="0.25">
      <c r="A36" s="130"/>
      <c r="B36" s="130"/>
      <c r="C36" s="130"/>
      <c r="D36" s="130"/>
      <c r="E36" s="130"/>
      <c r="F36" s="130"/>
      <c r="G36" s="132"/>
      <c r="H36" s="130"/>
      <c r="I36" s="130"/>
      <c r="J36" s="130"/>
      <c r="K36" s="130"/>
      <c r="L36" s="130"/>
      <c r="M36" s="132"/>
      <c r="N36" s="132"/>
      <c r="O36" s="132"/>
      <c r="P36" s="130"/>
      <c r="Q36" s="141"/>
      <c r="R36" s="130"/>
      <c r="S36" s="130"/>
    </row>
    <row r="37" spans="1:19" x14ac:dyDescent="0.25">
      <c r="A37" s="130"/>
      <c r="B37" s="130"/>
      <c r="C37" s="131"/>
      <c r="D37" s="131"/>
      <c r="E37" s="131"/>
      <c r="F37" s="130"/>
      <c r="G37" s="132"/>
      <c r="H37" s="131"/>
      <c r="I37" s="131"/>
      <c r="J37" s="131"/>
      <c r="K37" s="130"/>
      <c r="L37" s="130"/>
      <c r="M37" s="132"/>
      <c r="N37" s="132"/>
      <c r="O37" s="132"/>
      <c r="P37" s="130"/>
      <c r="Q37" s="141"/>
      <c r="R37" s="130"/>
      <c r="S37" s="130"/>
    </row>
  </sheetData>
  <mergeCells count="33">
    <mergeCell ref="A1:S1"/>
    <mergeCell ref="A2:S2"/>
    <mergeCell ref="A3:S3"/>
    <mergeCell ref="A4:A5"/>
    <mergeCell ref="B4:B5"/>
    <mergeCell ref="C4:C5"/>
    <mergeCell ref="D4:D5"/>
    <mergeCell ref="E4:E5"/>
    <mergeCell ref="F4:F5"/>
    <mergeCell ref="G4:G5"/>
    <mergeCell ref="A13:G13"/>
    <mergeCell ref="A14:S14"/>
    <mergeCell ref="S4:S5"/>
    <mergeCell ref="A7:S7"/>
    <mergeCell ref="E8:G8"/>
    <mergeCell ref="E10:G10"/>
    <mergeCell ref="H4:H5"/>
    <mergeCell ref="I4:J4"/>
    <mergeCell ref="K4:L4"/>
    <mergeCell ref="M4:O4"/>
    <mergeCell ref="P4:Q4"/>
    <mergeCell ref="R4:R5"/>
    <mergeCell ref="A20:G20"/>
    <mergeCell ref="E21:G21"/>
    <mergeCell ref="E25:G25"/>
    <mergeCell ref="E15:G15"/>
    <mergeCell ref="E17:G17"/>
    <mergeCell ref="A19:G19"/>
    <mergeCell ref="A35:Q35"/>
    <mergeCell ref="A32:G32"/>
    <mergeCell ref="A33:G33"/>
    <mergeCell ref="E28:G28"/>
    <mergeCell ref="A31:G3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S20"/>
  <sheetViews>
    <sheetView workbookViewId="0">
      <pane xSplit="9" ySplit="5" topLeftCell="J15" activePane="bottomRight" state="frozen"/>
      <selection pane="topRight" activeCell="J1" sqref="J1"/>
      <selection pane="bottomLeft" activeCell="A6" sqref="A6"/>
      <selection pane="bottomRight" activeCell="A7" sqref="A7:S7"/>
    </sheetView>
  </sheetViews>
  <sheetFormatPr defaultRowHeight="15" x14ac:dyDescent="0.25"/>
  <cols>
    <col min="1" max="1" width="4.7109375" customWidth="1"/>
    <col min="2" max="2" width="18" customWidth="1"/>
    <col min="3" max="3" width="3.7109375" customWidth="1"/>
    <col min="4" max="4" width="21.28515625" customWidth="1"/>
    <col min="5" max="5" width="4.7109375" customWidth="1"/>
    <col min="6" max="6" width="4.28515625" customWidth="1"/>
    <col min="7" max="7" width="4.5703125" customWidth="1"/>
    <col min="8" max="8" width="8.28515625" customWidth="1"/>
    <col min="9" max="9" width="8.5703125" customWidth="1"/>
    <col min="10" max="10" width="10.28515625" customWidth="1"/>
    <col min="11" max="11" width="15.28515625" customWidth="1"/>
    <col min="16" max="16" width="15.7109375" customWidth="1"/>
    <col min="17" max="17" width="31.28515625" style="142" customWidth="1"/>
    <col min="18" max="18" width="17" hidden="1" customWidth="1"/>
    <col min="19" max="19" width="0" hidden="1" customWidth="1"/>
  </cols>
  <sheetData>
    <row r="1" spans="1:19" ht="15.75" customHeight="1" x14ac:dyDescent="0.25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</row>
    <row r="2" spans="1:19" ht="36.75" customHeight="1" x14ac:dyDescent="0.25">
      <c r="A2" s="250" t="s">
        <v>166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5.75" customHeight="1" x14ac:dyDescent="0.25">
      <c r="A3" s="251" t="s">
        <v>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</row>
    <row r="4" spans="1:19" ht="15.75" x14ac:dyDescent="0.25">
      <c r="A4" s="252" t="s">
        <v>2</v>
      </c>
      <c r="B4" s="252" t="s">
        <v>3</v>
      </c>
      <c r="C4" s="252" t="s">
        <v>4</v>
      </c>
      <c r="D4" s="252" t="s">
        <v>5</v>
      </c>
      <c r="E4" s="247" t="s">
        <v>6</v>
      </c>
      <c r="F4" s="247" t="s">
        <v>7</v>
      </c>
      <c r="G4" s="253" t="s">
        <v>8</v>
      </c>
      <c r="H4" s="247" t="s">
        <v>9</v>
      </c>
      <c r="I4" s="248" t="s">
        <v>10</v>
      </c>
      <c r="J4" s="248"/>
      <c r="K4" s="248" t="s">
        <v>11</v>
      </c>
      <c r="L4" s="248"/>
      <c r="M4" s="249" t="s">
        <v>12</v>
      </c>
      <c r="N4" s="249"/>
      <c r="O4" s="249"/>
      <c r="P4" s="248" t="s">
        <v>13</v>
      </c>
      <c r="Q4" s="248"/>
      <c r="R4" s="247" t="s">
        <v>14</v>
      </c>
      <c r="S4" s="247" t="s">
        <v>15</v>
      </c>
    </row>
    <row r="5" spans="1:19" ht="84" customHeight="1" x14ac:dyDescent="0.25">
      <c r="A5" s="252"/>
      <c r="B5" s="252"/>
      <c r="C5" s="252"/>
      <c r="D5" s="252"/>
      <c r="E5" s="247"/>
      <c r="F5" s="247"/>
      <c r="G5" s="253"/>
      <c r="H5" s="247"/>
      <c r="I5" s="165" t="s">
        <v>16</v>
      </c>
      <c r="J5" s="165" t="s">
        <v>17</v>
      </c>
      <c r="K5" s="165" t="s">
        <v>18</v>
      </c>
      <c r="L5" s="165" t="s">
        <v>19</v>
      </c>
      <c r="M5" s="168" t="s">
        <v>20</v>
      </c>
      <c r="N5" s="168" t="s">
        <v>21</v>
      </c>
      <c r="O5" s="168" t="s">
        <v>22</v>
      </c>
      <c r="P5" s="167" t="s">
        <v>23</v>
      </c>
      <c r="Q5" s="75" t="s">
        <v>24</v>
      </c>
      <c r="R5" s="247"/>
      <c r="S5" s="247"/>
    </row>
    <row r="6" spans="1:19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5" t="s">
        <v>25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5">
        <v>13</v>
      </c>
      <c r="N6" s="5">
        <v>14</v>
      </c>
      <c r="O6" s="5">
        <v>15</v>
      </c>
      <c r="P6" s="4">
        <v>16</v>
      </c>
      <c r="Q6" s="75">
        <v>17</v>
      </c>
      <c r="R6" s="4">
        <v>18</v>
      </c>
      <c r="S6" s="4">
        <v>19</v>
      </c>
    </row>
    <row r="7" spans="1:19" ht="19.5" thickBot="1" x14ac:dyDescent="0.3">
      <c r="A7" s="244" t="s">
        <v>44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45"/>
      <c r="S7" s="246"/>
    </row>
    <row r="8" spans="1:19" ht="32.25" thickBot="1" x14ac:dyDescent="0.3">
      <c r="A8" s="90" t="s">
        <v>27</v>
      </c>
      <c r="B8" s="48" t="s">
        <v>28</v>
      </c>
      <c r="C8" s="91" t="s">
        <v>27</v>
      </c>
      <c r="D8" s="91" t="s">
        <v>74</v>
      </c>
      <c r="E8" s="225" t="s">
        <v>30</v>
      </c>
      <c r="F8" s="225"/>
      <c r="G8" s="226"/>
      <c r="H8" s="49">
        <f>SUM(H9:H13)</f>
        <v>23.9</v>
      </c>
      <c r="I8" s="50">
        <f>SUM(I9:I13)</f>
        <v>425</v>
      </c>
      <c r="J8" s="50">
        <f>SUM(J9:J13)</f>
        <v>342</v>
      </c>
      <c r="K8" s="91" t="s">
        <v>27</v>
      </c>
      <c r="L8" s="91" t="s">
        <v>27</v>
      </c>
      <c r="M8" s="92" t="s">
        <v>27</v>
      </c>
      <c r="N8" s="92" t="s">
        <v>27</v>
      </c>
      <c r="O8" s="92" t="s">
        <v>27</v>
      </c>
      <c r="P8" s="91" t="s">
        <v>27</v>
      </c>
      <c r="Q8" s="136" t="s">
        <v>27</v>
      </c>
      <c r="R8" s="52"/>
      <c r="S8" s="53"/>
    </row>
    <row r="9" spans="1:19" ht="30" x14ac:dyDescent="0.25">
      <c r="A9" s="178">
        <v>1</v>
      </c>
      <c r="B9" s="54" t="s">
        <v>28</v>
      </c>
      <c r="C9" s="55">
        <v>4</v>
      </c>
      <c r="D9" s="54" t="s">
        <v>74</v>
      </c>
      <c r="E9" s="56" t="s">
        <v>163</v>
      </c>
      <c r="F9" s="143">
        <v>26</v>
      </c>
      <c r="G9" s="57">
        <v>11</v>
      </c>
      <c r="H9" s="58">
        <v>2.2000000000000002</v>
      </c>
      <c r="I9" s="57">
        <v>85</v>
      </c>
      <c r="J9" s="57">
        <v>70</v>
      </c>
      <c r="K9" s="54" t="s">
        <v>70</v>
      </c>
      <c r="L9" s="13" t="s">
        <v>27</v>
      </c>
      <c r="M9" s="19" t="s">
        <v>32</v>
      </c>
      <c r="N9" s="19" t="s">
        <v>164</v>
      </c>
      <c r="O9" s="19" t="s">
        <v>165</v>
      </c>
      <c r="P9" s="54" t="s">
        <v>33</v>
      </c>
      <c r="Q9" s="70" t="s">
        <v>47</v>
      </c>
      <c r="R9" s="4"/>
      <c r="S9" s="4"/>
    </row>
    <row r="10" spans="1:19" ht="30" x14ac:dyDescent="0.25">
      <c r="A10" s="181">
        <v>2</v>
      </c>
      <c r="B10" s="54" t="s">
        <v>28</v>
      </c>
      <c r="C10" s="59">
        <v>4</v>
      </c>
      <c r="D10" s="54" t="s">
        <v>74</v>
      </c>
      <c r="E10" s="60" t="s">
        <v>111</v>
      </c>
      <c r="F10" s="66">
        <v>26</v>
      </c>
      <c r="G10" s="61">
        <v>12</v>
      </c>
      <c r="H10" s="62">
        <v>5.8</v>
      </c>
      <c r="I10" s="61">
        <v>71</v>
      </c>
      <c r="J10" s="61">
        <v>64</v>
      </c>
      <c r="K10" s="54" t="s">
        <v>70</v>
      </c>
      <c r="L10" s="13" t="s">
        <v>27</v>
      </c>
      <c r="M10" s="19" t="s">
        <v>32</v>
      </c>
      <c r="N10" s="19" t="s">
        <v>164</v>
      </c>
      <c r="O10" s="19" t="s">
        <v>165</v>
      </c>
      <c r="P10" s="54" t="s">
        <v>33</v>
      </c>
      <c r="Q10" s="70" t="s">
        <v>47</v>
      </c>
      <c r="R10" s="4"/>
      <c r="S10" s="4"/>
    </row>
    <row r="11" spans="1:19" ht="30" x14ac:dyDescent="0.25">
      <c r="A11" s="181">
        <v>3</v>
      </c>
      <c r="B11" s="54" t="s">
        <v>28</v>
      </c>
      <c r="C11" s="59">
        <v>2</v>
      </c>
      <c r="D11" s="54" t="s">
        <v>74</v>
      </c>
      <c r="E11" s="60" t="s">
        <v>111</v>
      </c>
      <c r="F11" s="66">
        <v>23</v>
      </c>
      <c r="G11" s="61">
        <v>10</v>
      </c>
      <c r="H11" s="62">
        <v>6.6</v>
      </c>
      <c r="I11" s="61">
        <v>101</v>
      </c>
      <c r="J11" s="61">
        <v>92</v>
      </c>
      <c r="K11" s="54" t="s">
        <v>70</v>
      </c>
      <c r="L11" s="13" t="s">
        <v>27</v>
      </c>
      <c r="M11" s="19" t="s">
        <v>32</v>
      </c>
      <c r="N11" s="19" t="s">
        <v>164</v>
      </c>
      <c r="O11" s="19" t="s">
        <v>165</v>
      </c>
      <c r="P11" s="54" t="s">
        <v>33</v>
      </c>
      <c r="Q11" s="70" t="s">
        <v>49</v>
      </c>
      <c r="R11" s="4"/>
      <c r="S11" s="4"/>
    </row>
    <row r="12" spans="1:19" ht="30" x14ac:dyDescent="0.25">
      <c r="A12" s="181">
        <v>4</v>
      </c>
      <c r="B12" s="54" t="s">
        <v>28</v>
      </c>
      <c r="C12" s="59">
        <v>2</v>
      </c>
      <c r="D12" s="54" t="s">
        <v>74</v>
      </c>
      <c r="E12" s="63" t="s">
        <v>111</v>
      </c>
      <c r="F12" s="66">
        <v>39</v>
      </c>
      <c r="G12" s="64" t="s">
        <v>153</v>
      </c>
      <c r="H12" s="62">
        <v>0.8</v>
      </c>
      <c r="I12" s="61">
        <v>52</v>
      </c>
      <c r="J12" s="61">
        <v>45</v>
      </c>
      <c r="K12" s="54" t="s">
        <v>70</v>
      </c>
      <c r="L12" s="13" t="s">
        <v>27</v>
      </c>
      <c r="M12" s="19" t="s">
        <v>32</v>
      </c>
      <c r="N12" s="19" t="s">
        <v>164</v>
      </c>
      <c r="O12" s="19" t="s">
        <v>165</v>
      </c>
      <c r="P12" s="54" t="s">
        <v>33</v>
      </c>
      <c r="Q12" s="70" t="s">
        <v>49</v>
      </c>
      <c r="R12" s="4"/>
      <c r="S12" s="4"/>
    </row>
    <row r="13" spans="1:19" ht="30.75" thickBot="1" x14ac:dyDescent="0.3">
      <c r="A13" s="181">
        <v>5</v>
      </c>
      <c r="B13" s="54" t="s">
        <v>28</v>
      </c>
      <c r="C13" s="59">
        <v>2</v>
      </c>
      <c r="D13" s="54" t="s">
        <v>74</v>
      </c>
      <c r="E13" s="63" t="s">
        <v>111</v>
      </c>
      <c r="F13" s="66">
        <v>44</v>
      </c>
      <c r="G13" s="61">
        <v>2</v>
      </c>
      <c r="H13" s="62">
        <v>8.5</v>
      </c>
      <c r="I13" s="61">
        <v>116</v>
      </c>
      <c r="J13" s="61">
        <v>71</v>
      </c>
      <c r="K13" s="4" t="s">
        <v>70</v>
      </c>
      <c r="L13" s="20" t="s">
        <v>27</v>
      </c>
      <c r="M13" s="5" t="s">
        <v>32</v>
      </c>
      <c r="N13" s="19" t="s">
        <v>164</v>
      </c>
      <c r="O13" s="19" t="s">
        <v>165</v>
      </c>
      <c r="P13" s="54" t="s">
        <v>33</v>
      </c>
      <c r="Q13" s="70" t="s">
        <v>49</v>
      </c>
      <c r="R13" s="4"/>
      <c r="S13" s="4"/>
    </row>
    <row r="14" spans="1:19" ht="19.5" thickBot="1" x14ac:dyDescent="0.35">
      <c r="A14" s="238" t="s">
        <v>75</v>
      </c>
      <c r="B14" s="239"/>
      <c r="C14" s="239"/>
      <c r="D14" s="239"/>
      <c r="E14" s="239"/>
      <c r="F14" s="239"/>
      <c r="G14" s="240"/>
      <c r="H14" s="100">
        <f>H8</f>
        <v>23.9</v>
      </c>
      <c r="I14" s="152">
        <f t="shared" ref="I14:J14" si="0">I8</f>
        <v>425</v>
      </c>
      <c r="J14" s="152">
        <f t="shared" si="0"/>
        <v>342</v>
      </c>
      <c r="K14" s="101" t="s">
        <v>27</v>
      </c>
      <c r="L14" s="101" t="s">
        <v>27</v>
      </c>
      <c r="M14" s="102" t="s">
        <v>27</v>
      </c>
      <c r="N14" s="102" t="s">
        <v>27</v>
      </c>
      <c r="O14" s="102" t="s">
        <v>27</v>
      </c>
      <c r="P14" s="101" t="s">
        <v>27</v>
      </c>
      <c r="Q14" s="138" t="s">
        <v>27</v>
      </c>
      <c r="R14" s="88"/>
      <c r="S14" s="89"/>
    </row>
    <row r="15" spans="1:19" ht="19.5" thickBot="1" x14ac:dyDescent="0.35">
      <c r="A15" s="233" t="s">
        <v>93</v>
      </c>
      <c r="B15" s="234"/>
      <c r="C15" s="234"/>
      <c r="D15" s="234"/>
      <c r="E15" s="234"/>
      <c r="F15" s="234"/>
      <c r="G15" s="235"/>
      <c r="H15" s="122">
        <f>H14</f>
        <v>23.9</v>
      </c>
      <c r="I15" s="123">
        <f t="shared" ref="I15:J15" si="1">I14</f>
        <v>425</v>
      </c>
      <c r="J15" s="123">
        <f t="shared" si="1"/>
        <v>342</v>
      </c>
      <c r="K15" s="124" t="s">
        <v>27</v>
      </c>
      <c r="L15" s="124" t="s">
        <v>27</v>
      </c>
      <c r="M15" s="125" t="s">
        <v>27</v>
      </c>
      <c r="N15" s="125" t="s">
        <v>27</v>
      </c>
      <c r="O15" s="125" t="s">
        <v>27</v>
      </c>
      <c r="P15" s="124" t="s">
        <v>27</v>
      </c>
      <c r="Q15" s="139" t="s">
        <v>27</v>
      </c>
      <c r="R15" s="88"/>
      <c r="S15" s="89"/>
    </row>
    <row r="16" spans="1:19" ht="19.5" thickBot="1" x14ac:dyDescent="0.35">
      <c r="A16" s="236" t="s">
        <v>68</v>
      </c>
      <c r="B16" s="237"/>
      <c r="C16" s="237"/>
      <c r="D16" s="237"/>
      <c r="E16" s="237"/>
      <c r="F16" s="237"/>
      <c r="G16" s="237"/>
      <c r="H16" s="184">
        <f>SUM(H15)</f>
        <v>23.9</v>
      </c>
      <c r="I16" s="164">
        <f t="shared" ref="I16:J16" si="2">SUM(I15)</f>
        <v>425</v>
      </c>
      <c r="J16" s="164">
        <f t="shared" si="2"/>
        <v>342</v>
      </c>
      <c r="K16" s="128" t="s">
        <v>27</v>
      </c>
      <c r="L16" s="128" t="s">
        <v>27</v>
      </c>
      <c r="M16" s="129" t="s">
        <v>27</v>
      </c>
      <c r="N16" s="129" t="s">
        <v>27</v>
      </c>
      <c r="O16" s="129" t="s">
        <v>27</v>
      </c>
      <c r="P16" s="128" t="s">
        <v>27</v>
      </c>
      <c r="Q16" s="140" t="s">
        <v>27</v>
      </c>
      <c r="R16" s="170"/>
      <c r="S16" s="127"/>
    </row>
    <row r="17" spans="1:19" x14ac:dyDescent="0.25">
      <c r="A17" s="130"/>
      <c r="B17" s="130"/>
      <c r="C17" s="131"/>
      <c r="D17" s="131"/>
      <c r="E17" s="131"/>
      <c r="F17" s="130"/>
      <c r="G17" s="132"/>
      <c r="H17" s="131"/>
      <c r="I17" s="131"/>
      <c r="J17" s="131"/>
      <c r="K17" s="130"/>
      <c r="L17" s="130"/>
      <c r="M17" s="132"/>
      <c r="N17" s="132"/>
      <c r="O17" s="132"/>
      <c r="P17" s="130"/>
      <c r="Q17" s="141"/>
      <c r="R17" s="130"/>
      <c r="S17" s="130"/>
    </row>
    <row r="18" spans="1:19" ht="18.75" x14ac:dyDescent="0.25">
      <c r="A18" s="224" t="s">
        <v>69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130"/>
      <c r="S18" s="130"/>
    </row>
    <row r="19" spans="1:19" x14ac:dyDescent="0.25">
      <c r="A19" s="130"/>
      <c r="B19" s="130"/>
      <c r="C19" s="130"/>
      <c r="D19" s="130"/>
      <c r="E19" s="130"/>
      <c r="F19" s="130"/>
      <c r="G19" s="132"/>
      <c r="H19" s="130"/>
      <c r="I19" s="130"/>
      <c r="J19" s="130"/>
      <c r="K19" s="130"/>
      <c r="L19" s="130"/>
      <c r="M19" s="132"/>
      <c r="N19" s="132"/>
      <c r="O19" s="132"/>
      <c r="P19" s="130"/>
      <c r="Q19" s="141"/>
      <c r="R19" s="130"/>
      <c r="S19" s="130"/>
    </row>
    <row r="20" spans="1:19" x14ac:dyDescent="0.25">
      <c r="A20" s="130"/>
      <c r="B20" s="130"/>
      <c r="C20" s="131"/>
      <c r="D20" s="131"/>
      <c r="E20" s="131"/>
      <c r="F20" s="130"/>
      <c r="G20" s="132"/>
      <c r="H20" s="131"/>
      <c r="I20" s="131"/>
      <c r="J20" s="131"/>
      <c r="K20" s="130"/>
      <c r="L20" s="130"/>
      <c r="M20" s="132"/>
      <c r="N20" s="132"/>
      <c r="O20" s="132"/>
      <c r="P20" s="130"/>
      <c r="Q20" s="141"/>
      <c r="R20" s="130"/>
      <c r="S20" s="130"/>
    </row>
  </sheetData>
  <mergeCells count="23">
    <mergeCell ref="R4:R5"/>
    <mergeCell ref="A7:S7"/>
    <mergeCell ref="E8:G8"/>
    <mergeCell ref="A14:G14"/>
    <mergeCell ref="A18:Q18"/>
    <mergeCell ref="A15:G15"/>
    <mergeCell ref="A16:G16"/>
    <mergeCell ref="A1:S1"/>
    <mergeCell ref="A2:S2"/>
    <mergeCell ref="A3:S3"/>
    <mergeCell ref="A4:A5"/>
    <mergeCell ref="B4:B5"/>
    <mergeCell ref="C4:C5"/>
    <mergeCell ref="D4:D5"/>
    <mergeCell ref="E4:E5"/>
    <mergeCell ref="F4:F5"/>
    <mergeCell ref="G4:G5"/>
    <mergeCell ref="H4:H5"/>
    <mergeCell ref="I4:J4"/>
    <mergeCell ref="K4:L4"/>
    <mergeCell ref="M4:O4"/>
    <mergeCell ref="S4:S5"/>
    <mergeCell ref="P4:Q4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S72"/>
  <sheetViews>
    <sheetView workbookViewId="0">
      <pane xSplit="9" ySplit="5" topLeftCell="J68" activePane="bottomRight" state="frozen"/>
      <selection pane="topRight" activeCell="J1" sqref="J1"/>
      <selection pane="bottomLeft" activeCell="A6" sqref="A6"/>
      <selection pane="bottomRight" activeCell="J66" sqref="J66"/>
    </sheetView>
  </sheetViews>
  <sheetFormatPr defaultRowHeight="15" x14ac:dyDescent="0.25"/>
  <cols>
    <col min="1" max="1" width="4.7109375" customWidth="1"/>
    <col min="2" max="2" width="18" customWidth="1"/>
    <col min="3" max="3" width="5" customWidth="1"/>
    <col min="4" max="4" width="21.28515625" customWidth="1"/>
    <col min="5" max="5" width="4.7109375" customWidth="1"/>
    <col min="6" max="6" width="4.28515625" customWidth="1"/>
    <col min="7" max="7" width="4.5703125" customWidth="1"/>
    <col min="8" max="8" width="8.28515625" customWidth="1"/>
    <col min="9" max="9" width="8.5703125" customWidth="1"/>
    <col min="10" max="10" width="10.28515625" customWidth="1"/>
    <col min="11" max="11" width="15.28515625" customWidth="1"/>
    <col min="12" max="12" width="5" customWidth="1"/>
    <col min="16" max="16" width="15.7109375" customWidth="1"/>
    <col min="17" max="17" width="31.28515625" style="142" customWidth="1"/>
    <col min="18" max="18" width="17" hidden="1" customWidth="1"/>
    <col min="19" max="19" width="0" hidden="1" customWidth="1"/>
  </cols>
  <sheetData>
    <row r="1" spans="1:19" ht="15.75" customHeight="1" x14ac:dyDescent="0.25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</row>
    <row r="2" spans="1:19" ht="36.75" customHeight="1" x14ac:dyDescent="0.25">
      <c r="A2" s="250" t="s">
        <v>112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5.75" customHeight="1" x14ac:dyDescent="0.25">
      <c r="A3" s="251" t="s">
        <v>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</row>
    <row r="4" spans="1:19" ht="15.75" x14ac:dyDescent="0.25">
      <c r="A4" s="252" t="s">
        <v>2</v>
      </c>
      <c r="B4" s="252" t="s">
        <v>3</v>
      </c>
      <c r="C4" s="264" t="s">
        <v>4</v>
      </c>
      <c r="D4" s="252" t="s">
        <v>5</v>
      </c>
      <c r="E4" s="247" t="s">
        <v>6</v>
      </c>
      <c r="F4" s="247" t="s">
        <v>7</v>
      </c>
      <c r="G4" s="253" t="s">
        <v>8</v>
      </c>
      <c r="H4" s="247" t="s">
        <v>9</v>
      </c>
      <c r="I4" s="248" t="s">
        <v>10</v>
      </c>
      <c r="J4" s="248"/>
      <c r="K4" s="248" t="s">
        <v>11</v>
      </c>
      <c r="L4" s="248"/>
      <c r="M4" s="249" t="s">
        <v>12</v>
      </c>
      <c r="N4" s="249"/>
      <c r="O4" s="249"/>
      <c r="P4" s="248" t="s">
        <v>13</v>
      </c>
      <c r="Q4" s="248"/>
      <c r="R4" s="247" t="s">
        <v>14</v>
      </c>
      <c r="S4" s="247" t="s">
        <v>15</v>
      </c>
    </row>
    <row r="5" spans="1:19" ht="96" customHeight="1" x14ac:dyDescent="0.25">
      <c r="A5" s="252"/>
      <c r="B5" s="252"/>
      <c r="C5" s="264"/>
      <c r="D5" s="252"/>
      <c r="E5" s="247"/>
      <c r="F5" s="247"/>
      <c r="G5" s="253"/>
      <c r="H5" s="247"/>
      <c r="I5" s="165" t="s">
        <v>16</v>
      </c>
      <c r="J5" s="165" t="s">
        <v>17</v>
      </c>
      <c r="K5" s="165" t="s">
        <v>18</v>
      </c>
      <c r="L5" s="209" t="s">
        <v>19</v>
      </c>
      <c r="M5" s="168" t="s">
        <v>20</v>
      </c>
      <c r="N5" s="168" t="s">
        <v>21</v>
      </c>
      <c r="O5" s="168" t="s">
        <v>22</v>
      </c>
      <c r="P5" s="167" t="s">
        <v>23</v>
      </c>
      <c r="Q5" s="75" t="s">
        <v>24</v>
      </c>
      <c r="R5" s="247"/>
      <c r="S5" s="247"/>
    </row>
    <row r="6" spans="1:19" ht="15.75" thickBot="1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5" t="s">
        <v>25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5">
        <v>13</v>
      </c>
      <c r="N6" s="5">
        <v>14</v>
      </c>
      <c r="O6" s="5">
        <v>15</v>
      </c>
      <c r="P6" s="4">
        <v>16</v>
      </c>
      <c r="Q6" s="75">
        <v>17</v>
      </c>
      <c r="R6" s="4">
        <v>18</v>
      </c>
      <c r="S6" s="4">
        <v>19</v>
      </c>
    </row>
    <row r="7" spans="1:19" ht="19.5" thickBot="1" x14ac:dyDescent="0.3">
      <c r="A7" s="260" t="s">
        <v>26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2"/>
      <c r="S7" s="263"/>
    </row>
    <row r="8" spans="1:19" ht="16.5" thickBot="1" x14ac:dyDescent="0.3">
      <c r="A8" s="6" t="s">
        <v>27</v>
      </c>
      <c r="B8" s="166" t="s">
        <v>28</v>
      </c>
      <c r="C8" s="166" t="s">
        <v>27</v>
      </c>
      <c r="D8" s="166" t="s">
        <v>29</v>
      </c>
      <c r="E8" s="225" t="s">
        <v>30</v>
      </c>
      <c r="F8" s="225"/>
      <c r="G8" s="226"/>
      <c r="H8" s="7">
        <f>SUM(H9:H9)</f>
        <v>5</v>
      </c>
      <c r="I8" s="8">
        <f>SUM(I9:I9)</f>
        <v>1556</v>
      </c>
      <c r="J8" s="9">
        <f>SUM(J9:J9)</f>
        <v>1332</v>
      </c>
      <c r="K8" s="166" t="s">
        <v>27</v>
      </c>
      <c r="L8" s="166" t="s">
        <v>27</v>
      </c>
      <c r="M8" s="10" t="s">
        <v>27</v>
      </c>
      <c r="N8" s="10" t="s">
        <v>27</v>
      </c>
      <c r="O8" s="10" t="s">
        <v>27</v>
      </c>
      <c r="P8" s="166" t="s">
        <v>27</v>
      </c>
      <c r="Q8" s="135" t="s">
        <v>27</v>
      </c>
      <c r="R8" s="11"/>
      <c r="S8" s="12"/>
    </row>
    <row r="9" spans="1:19" ht="16.5" thickBot="1" x14ac:dyDescent="0.3">
      <c r="A9" s="210">
        <v>1</v>
      </c>
      <c r="B9" s="13" t="s">
        <v>28</v>
      </c>
      <c r="C9" s="14">
        <v>4</v>
      </c>
      <c r="D9" s="13" t="s">
        <v>29</v>
      </c>
      <c r="E9" s="14" t="s">
        <v>34</v>
      </c>
      <c r="F9" s="148">
        <v>33</v>
      </c>
      <c r="G9" s="16" t="s">
        <v>108</v>
      </c>
      <c r="H9" s="17">
        <v>5</v>
      </c>
      <c r="I9" s="18">
        <v>1556</v>
      </c>
      <c r="J9" s="18">
        <v>1332</v>
      </c>
      <c r="K9" s="13" t="s">
        <v>31</v>
      </c>
      <c r="L9" s="13" t="s">
        <v>27</v>
      </c>
      <c r="M9" s="19" t="s">
        <v>32</v>
      </c>
      <c r="N9" s="19" t="s">
        <v>162</v>
      </c>
      <c r="O9" s="19" t="s">
        <v>158</v>
      </c>
      <c r="P9" s="13" t="s">
        <v>33</v>
      </c>
      <c r="Q9" s="158" t="s">
        <v>48</v>
      </c>
      <c r="R9" s="20"/>
      <c r="S9" s="21"/>
    </row>
    <row r="10" spans="1:19" ht="16.5" thickBot="1" x14ac:dyDescent="0.3">
      <c r="A10" s="6" t="s">
        <v>27</v>
      </c>
      <c r="B10" s="166" t="s">
        <v>35</v>
      </c>
      <c r="C10" s="166" t="s">
        <v>27</v>
      </c>
      <c r="D10" s="166" t="s">
        <v>29</v>
      </c>
      <c r="E10" s="225" t="s">
        <v>30</v>
      </c>
      <c r="F10" s="225"/>
      <c r="G10" s="226"/>
      <c r="H10" s="24">
        <f>SUM(H11:H12)</f>
        <v>6.2</v>
      </c>
      <c r="I10" s="25">
        <f>SUM(I11:I12)</f>
        <v>2190</v>
      </c>
      <c r="J10" s="26">
        <f>SUM(J11:J12)</f>
        <v>1903</v>
      </c>
      <c r="K10" s="166" t="s">
        <v>27</v>
      </c>
      <c r="L10" s="166" t="s">
        <v>27</v>
      </c>
      <c r="M10" s="10" t="s">
        <v>27</v>
      </c>
      <c r="N10" s="10" t="s">
        <v>27</v>
      </c>
      <c r="O10" s="10" t="s">
        <v>27</v>
      </c>
      <c r="P10" s="166" t="s">
        <v>27</v>
      </c>
      <c r="Q10" s="135" t="s">
        <v>27</v>
      </c>
      <c r="R10" s="11"/>
      <c r="S10" s="12"/>
    </row>
    <row r="11" spans="1:19" ht="15.75" x14ac:dyDescent="0.25">
      <c r="A11" s="210">
        <v>1</v>
      </c>
      <c r="B11" s="13" t="s">
        <v>35</v>
      </c>
      <c r="C11" s="14">
        <v>4</v>
      </c>
      <c r="D11" s="13" t="s">
        <v>29</v>
      </c>
      <c r="E11" s="14" t="s">
        <v>156</v>
      </c>
      <c r="F11" s="148">
        <v>10</v>
      </c>
      <c r="G11" s="15">
        <v>1</v>
      </c>
      <c r="H11" s="27">
        <v>3.7</v>
      </c>
      <c r="I11" s="211">
        <v>1028</v>
      </c>
      <c r="J11" s="211">
        <v>876</v>
      </c>
      <c r="K11" s="13" t="s">
        <v>31</v>
      </c>
      <c r="L11" s="13" t="s">
        <v>27</v>
      </c>
      <c r="M11" s="29" t="s">
        <v>32</v>
      </c>
      <c r="N11" s="30" t="s">
        <v>159</v>
      </c>
      <c r="O11" s="30" t="s">
        <v>158</v>
      </c>
      <c r="P11" s="13" t="s">
        <v>33</v>
      </c>
      <c r="Q11" s="134" t="s">
        <v>161</v>
      </c>
      <c r="R11" s="20"/>
      <c r="S11" s="21"/>
    </row>
    <row r="12" spans="1:19" ht="16.5" thickBot="1" x14ac:dyDescent="0.3">
      <c r="A12" s="214">
        <v>2</v>
      </c>
      <c r="B12" s="20" t="s">
        <v>35</v>
      </c>
      <c r="C12" s="22">
        <v>2</v>
      </c>
      <c r="D12" s="20" t="s">
        <v>29</v>
      </c>
      <c r="E12" s="22" t="s">
        <v>34</v>
      </c>
      <c r="F12" s="147">
        <v>46</v>
      </c>
      <c r="G12" s="23">
        <v>3</v>
      </c>
      <c r="H12" s="31">
        <v>2.5</v>
      </c>
      <c r="I12" s="212">
        <v>1162</v>
      </c>
      <c r="J12" s="212">
        <v>1027</v>
      </c>
      <c r="K12" s="20" t="s">
        <v>31</v>
      </c>
      <c r="L12" s="20" t="s">
        <v>27</v>
      </c>
      <c r="M12" s="32" t="s">
        <v>32</v>
      </c>
      <c r="N12" s="30" t="s">
        <v>159</v>
      </c>
      <c r="O12" s="30" t="s">
        <v>158</v>
      </c>
      <c r="P12" s="20" t="s">
        <v>33</v>
      </c>
      <c r="Q12" s="134" t="s">
        <v>60</v>
      </c>
      <c r="R12" s="20"/>
      <c r="S12" s="21"/>
    </row>
    <row r="13" spans="1:19" ht="15.75" customHeight="1" thickBot="1" x14ac:dyDescent="0.3">
      <c r="A13" s="6" t="s">
        <v>27</v>
      </c>
      <c r="B13" s="166" t="s">
        <v>38</v>
      </c>
      <c r="C13" s="166" t="s">
        <v>27</v>
      </c>
      <c r="D13" s="166" t="s">
        <v>29</v>
      </c>
      <c r="E13" s="225" t="s">
        <v>30</v>
      </c>
      <c r="F13" s="225"/>
      <c r="G13" s="226"/>
      <c r="H13" s="159">
        <f>SUM(H14)</f>
        <v>4.8</v>
      </c>
      <c r="I13" s="213">
        <f t="shared" ref="I13:J13" si="0">SUM(I14)</f>
        <v>1465</v>
      </c>
      <c r="J13" s="213">
        <f t="shared" si="0"/>
        <v>1248</v>
      </c>
      <c r="K13" s="166" t="s">
        <v>27</v>
      </c>
      <c r="L13" s="166" t="s">
        <v>27</v>
      </c>
      <c r="M13" s="10" t="s">
        <v>27</v>
      </c>
      <c r="N13" s="10" t="s">
        <v>27</v>
      </c>
      <c r="O13" s="10" t="s">
        <v>27</v>
      </c>
      <c r="P13" s="166" t="s">
        <v>27</v>
      </c>
      <c r="Q13" s="135" t="s">
        <v>27</v>
      </c>
      <c r="R13" s="11"/>
      <c r="S13" s="12"/>
    </row>
    <row r="14" spans="1:19" ht="17.25" customHeight="1" thickBot="1" x14ac:dyDescent="0.3">
      <c r="A14" s="210">
        <v>1</v>
      </c>
      <c r="B14" s="13" t="s">
        <v>38</v>
      </c>
      <c r="C14" s="14">
        <v>4</v>
      </c>
      <c r="D14" s="13" t="s">
        <v>29</v>
      </c>
      <c r="E14" s="14" t="s">
        <v>156</v>
      </c>
      <c r="F14" s="143">
        <v>73</v>
      </c>
      <c r="G14" s="34">
        <v>7</v>
      </c>
      <c r="H14" s="34">
        <v>4.8</v>
      </c>
      <c r="I14" s="34">
        <v>1465</v>
      </c>
      <c r="J14" s="34">
        <v>1248</v>
      </c>
      <c r="K14" s="13" t="s">
        <v>31</v>
      </c>
      <c r="L14" s="13" t="s">
        <v>27</v>
      </c>
      <c r="M14" s="30" t="s">
        <v>32</v>
      </c>
      <c r="N14" s="30" t="s">
        <v>160</v>
      </c>
      <c r="O14" s="30" t="s">
        <v>158</v>
      </c>
      <c r="P14" s="13" t="s">
        <v>33</v>
      </c>
      <c r="Q14" s="133" t="s">
        <v>116</v>
      </c>
      <c r="R14" s="20"/>
      <c r="S14" s="21"/>
    </row>
    <row r="15" spans="1:19" ht="16.5" thickBot="1" x14ac:dyDescent="0.3">
      <c r="A15" s="6" t="s">
        <v>27</v>
      </c>
      <c r="B15" s="166" t="s">
        <v>40</v>
      </c>
      <c r="C15" s="166" t="s">
        <v>27</v>
      </c>
      <c r="D15" s="166" t="s">
        <v>29</v>
      </c>
      <c r="E15" s="225" t="s">
        <v>30</v>
      </c>
      <c r="F15" s="225"/>
      <c r="G15" s="226"/>
      <c r="H15" s="160">
        <f>SUM(H16:H16)</f>
        <v>2.9</v>
      </c>
      <c r="I15" s="8">
        <f>SUM(I16:I16)</f>
        <v>902</v>
      </c>
      <c r="J15" s="9">
        <f>SUM(J16:J16)</f>
        <v>750</v>
      </c>
      <c r="K15" s="166" t="s">
        <v>27</v>
      </c>
      <c r="L15" s="166" t="s">
        <v>27</v>
      </c>
      <c r="M15" s="10" t="s">
        <v>27</v>
      </c>
      <c r="N15" s="10" t="s">
        <v>27</v>
      </c>
      <c r="O15" s="10" t="s">
        <v>27</v>
      </c>
      <c r="P15" s="166" t="s">
        <v>27</v>
      </c>
      <c r="Q15" s="135" t="s">
        <v>27</v>
      </c>
      <c r="R15" s="11"/>
      <c r="S15" s="12"/>
    </row>
    <row r="16" spans="1:19" ht="16.5" thickBot="1" x14ac:dyDescent="0.3">
      <c r="A16" s="210">
        <v>1</v>
      </c>
      <c r="B16" s="13" t="s">
        <v>40</v>
      </c>
      <c r="C16" s="14">
        <v>4</v>
      </c>
      <c r="D16" s="13" t="s">
        <v>29</v>
      </c>
      <c r="E16" s="42" t="s">
        <v>156</v>
      </c>
      <c r="F16" s="148">
        <v>3</v>
      </c>
      <c r="G16" s="16" t="s">
        <v>152</v>
      </c>
      <c r="H16" s="27">
        <v>2.9</v>
      </c>
      <c r="I16" s="43">
        <v>902</v>
      </c>
      <c r="J16" s="28">
        <v>750</v>
      </c>
      <c r="K16" s="13" t="s">
        <v>31</v>
      </c>
      <c r="L16" s="13" t="s">
        <v>27</v>
      </c>
      <c r="M16" s="29" t="s">
        <v>32</v>
      </c>
      <c r="N16" s="30" t="s">
        <v>157</v>
      </c>
      <c r="O16" s="30" t="s">
        <v>158</v>
      </c>
      <c r="P16" s="13" t="s">
        <v>33</v>
      </c>
      <c r="Q16" s="133" t="s">
        <v>149</v>
      </c>
      <c r="R16" s="20"/>
      <c r="S16" s="21"/>
    </row>
    <row r="17" spans="1:19" ht="19.5" thickBot="1" x14ac:dyDescent="0.3">
      <c r="A17" s="257" t="s">
        <v>43</v>
      </c>
      <c r="B17" s="258"/>
      <c r="C17" s="258"/>
      <c r="D17" s="258"/>
      <c r="E17" s="258"/>
      <c r="F17" s="258"/>
      <c r="G17" s="259"/>
      <c r="H17" s="160">
        <f>H8+H10+H13+H15</f>
        <v>18.899999999999999</v>
      </c>
      <c r="I17" s="150">
        <f t="shared" ref="I17:J17" si="1">I8+I10+I13+I15</f>
        <v>6113</v>
      </c>
      <c r="J17" s="150">
        <f t="shared" si="1"/>
        <v>5233</v>
      </c>
      <c r="K17" s="169" t="s">
        <v>27</v>
      </c>
      <c r="L17" s="169" t="s">
        <v>27</v>
      </c>
      <c r="M17" s="44" t="s">
        <v>27</v>
      </c>
      <c r="N17" s="44" t="s">
        <v>27</v>
      </c>
      <c r="O17" s="44" t="s">
        <v>27</v>
      </c>
      <c r="P17" s="169" t="s">
        <v>27</v>
      </c>
      <c r="Q17" s="135" t="s">
        <v>27</v>
      </c>
      <c r="R17" s="45"/>
      <c r="S17" s="46"/>
    </row>
    <row r="18" spans="1:19" ht="19.5" thickBot="1" x14ac:dyDescent="0.3">
      <c r="A18" s="244" t="s">
        <v>44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45"/>
      <c r="S18" s="246"/>
    </row>
    <row r="19" spans="1:19" ht="16.5" thickBot="1" x14ac:dyDescent="0.3">
      <c r="A19" s="90" t="s">
        <v>27</v>
      </c>
      <c r="B19" s="91" t="s">
        <v>40</v>
      </c>
      <c r="C19" s="91" t="s">
        <v>27</v>
      </c>
      <c r="D19" s="91" t="s">
        <v>59</v>
      </c>
      <c r="E19" s="225" t="s">
        <v>30</v>
      </c>
      <c r="F19" s="225"/>
      <c r="G19" s="226"/>
      <c r="H19" s="112">
        <f>SUM(H20:H24)</f>
        <v>6.6</v>
      </c>
      <c r="I19" s="194">
        <f>SUM(I20:I24)</f>
        <v>141</v>
      </c>
      <c r="J19" s="194">
        <f>SUM(J20:J24)</f>
        <v>124</v>
      </c>
      <c r="K19" s="91" t="s">
        <v>27</v>
      </c>
      <c r="L19" s="91" t="s">
        <v>27</v>
      </c>
      <c r="M19" s="92" t="s">
        <v>27</v>
      </c>
      <c r="N19" s="92" t="s">
        <v>27</v>
      </c>
      <c r="O19" s="92" t="s">
        <v>27</v>
      </c>
      <c r="P19" s="91" t="s">
        <v>27</v>
      </c>
      <c r="Q19" s="136" t="s">
        <v>27</v>
      </c>
      <c r="R19" s="52"/>
      <c r="S19" s="53"/>
    </row>
    <row r="20" spans="1:19" ht="15.75" x14ac:dyDescent="0.25">
      <c r="A20" s="178">
        <v>1</v>
      </c>
      <c r="B20" s="54" t="s">
        <v>40</v>
      </c>
      <c r="C20" s="54">
        <v>4</v>
      </c>
      <c r="D20" s="54" t="s">
        <v>59</v>
      </c>
      <c r="E20" s="84" t="s">
        <v>111</v>
      </c>
      <c r="F20" s="84">
        <v>9</v>
      </c>
      <c r="G20" s="98" t="s">
        <v>53</v>
      </c>
      <c r="H20" s="99">
        <v>3.7</v>
      </c>
      <c r="I20" s="115">
        <v>68</v>
      </c>
      <c r="J20" s="115">
        <v>59</v>
      </c>
      <c r="K20" s="83" t="s">
        <v>52</v>
      </c>
      <c r="L20" s="13" t="s">
        <v>27</v>
      </c>
      <c r="M20" s="19" t="s">
        <v>32</v>
      </c>
      <c r="N20" s="19" t="s">
        <v>147</v>
      </c>
      <c r="O20" s="19" t="s">
        <v>146</v>
      </c>
      <c r="P20" s="54" t="s">
        <v>33</v>
      </c>
      <c r="Q20" s="70" t="s">
        <v>149</v>
      </c>
      <c r="R20" s="52"/>
      <c r="S20" s="53"/>
    </row>
    <row r="21" spans="1:19" ht="15.75" x14ac:dyDescent="0.25">
      <c r="A21" s="178">
        <v>2</v>
      </c>
      <c r="B21" s="54" t="s">
        <v>40</v>
      </c>
      <c r="C21" s="54">
        <v>2</v>
      </c>
      <c r="D21" s="54" t="s">
        <v>59</v>
      </c>
      <c r="E21" s="84" t="s">
        <v>111</v>
      </c>
      <c r="F21" s="84">
        <v>18</v>
      </c>
      <c r="G21" s="98" t="s">
        <v>25</v>
      </c>
      <c r="H21" s="99">
        <v>0.8</v>
      </c>
      <c r="I21" s="115">
        <v>23</v>
      </c>
      <c r="J21" s="115">
        <v>20</v>
      </c>
      <c r="K21" s="83" t="s">
        <v>52</v>
      </c>
      <c r="L21" s="13" t="s">
        <v>27</v>
      </c>
      <c r="M21" s="19" t="s">
        <v>32</v>
      </c>
      <c r="N21" s="19" t="s">
        <v>148</v>
      </c>
      <c r="O21" s="19" t="s">
        <v>146</v>
      </c>
      <c r="P21" s="54" t="s">
        <v>33</v>
      </c>
      <c r="Q21" s="70" t="s">
        <v>42</v>
      </c>
      <c r="R21" s="52"/>
      <c r="S21" s="53"/>
    </row>
    <row r="22" spans="1:19" ht="15.75" x14ac:dyDescent="0.25">
      <c r="A22" s="178">
        <v>3</v>
      </c>
      <c r="B22" s="54" t="s">
        <v>40</v>
      </c>
      <c r="C22" s="54">
        <v>4</v>
      </c>
      <c r="D22" s="54" t="s">
        <v>59</v>
      </c>
      <c r="E22" s="84" t="s">
        <v>151</v>
      </c>
      <c r="F22" s="84">
        <v>25</v>
      </c>
      <c r="G22" s="98" t="s">
        <v>150</v>
      </c>
      <c r="H22" s="99">
        <v>0.6</v>
      </c>
      <c r="I22" s="115">
        <v>10</v>
      </c>
      <c r="J22" s="115">
        <v>9</v>
      </c>
      <c r="K22" s="83" t="s">
        <v>52</v>
      </c>
      <c r="L22" s="13" t="s">
        <v>27</v>
      </c>
      <c r="M22" s="19" t="s">
        <v>32</v>
      </c>
      <c r="N22" s="19" t="s">
        <v>148</v>
      </c>
      <c r="O22" s="19" t="s">
        <v>146</v>
      </c>
      <c r="P22" s="54" t="s">
        <v>33</v>
      </c>
      <c r="Q22" s="70" t="s">
        <v>154</v>
      </c>
      <c r="R22" s="52"/>
      <c r="S22" s="53"/>
    </row>
    <row r="23" spans="1:19" ht="15.75" x14ac:dyDescent="0.25">
      <c r="A23" s="178">
        <v>4</v>
      </c>
      <c r="B23" s="54" t="s">
        <v>40</v>
      </c>
      <c r="C23" s="54">
        <v>4</v>
      </c>
      <c r="D23" s="54" t="s">
        <v>59</v>
      </c>
      <c r="E23" s="84" t="s">
        <v>111</v>
      </c>
      <c r="F23" s="84">
        <v>28</v>
      </c>
      <c r="G23" s="98" t="s">
        <v>152</v>
      </c>
      <c r="H23" s="99">
        <v>1</v>
      </c>
      <c r="I23" s="115">
        <v>29</v>
      </c>
      <c r="J23" s="115">
        <v>28</v>
      </c>
      <c r="K23" s="83" t="s">
        <v>52</v>
      </c>
      <c r="L23" s="13" t="s">
        <v>27</v>
      </c>
      <c r="M23" s="19" t="s">
        <v>32</v>
      </c>
      <c r="N23" s="19" t="s">
        <v>148</v>
      </c>
      <c r="O23" s="19" t="s">
        <v>146</v>
      </c>
      <c r="P23" s="54" t="s">
        <v>33</v>
      </c>
      <c r="Q23" s="70" t="s">
        <v>154</v>
      </c>
      <c r="R23" s="52"/>
      <c r="S23" s="53"/>
    </row>
    <row r="24" spans="1:19" ht="16.5" thickBot="1" x14ac:dyDescent="0.3">
      <c r="A24" s="178">
        <v>5</v>
      </c>
      <c r="B24" s="54" t="s">
        <v>40</v>
      </c>
      <c r="C24" s="54">
        <v>4</v>
      </c>
      <c r="D24" s="54" t="s">
        <v>59</v>
      </c>
      <c r="E24" s="84" t="s">
        <v>111</v>
      </c>
      <c r="F24" s="84">
        <v>38</v>
      </c>
      <c r="G24" s="98" t="s">
        <v>153</v>
      </c>
      <c r="H24" s="99">
        <v>0.5</v>
      </c>
      <c r="I24" s="115">
        <v>11</v>
      </c>
      <c r="J24" s="115">
        <v>8</v>
      </c>
      <c r="K24" s="83" t="s">
        <v>52</v>
      </c>
      <c r="L24" s="13" t="s">
        <v>27</v>
      </c>
      <c r="M24" s="19" t="s">
        <v>32</v>
      </c>
      <c r="N24" s="19" t="s">
        <v>148</v>
      </c>
      <c r="O24" s="19" t="s">
        <v>146</v>
      </c>
      <c r="P24" s="54" t="s">
        <v>33</v>
      </c>
      <c r="Q24" s="70" t="s">
        <v>155</v>
      </c>
      <c r="R24" s="52"/>
      <c r="S24" s="53"/>
    </row>
    <row r="25" spans="1:19" ht="19.5" thickBot="1" x14ac:dyDescent="0.35">
      <c r="A25" s="238" t="s">
        <v>62</v>
      </c>
      <c r="B25" s="239"/>
      <c r="C25" s="239"/>
      <c r="D25" s="239"/>
      <c r="E25" s="239"/>
      <c r="F25" s="239"/>
      <c r="G25" s="240"/>
      <c r="H25" s="100">
        <f>H19</f>
        <v>6.6</v>
      </c>
      <c r="I25" s="152">
        <f>I19</f>
        <v>141</v>
      </c>
      <c r="J25" s="152">
        <f>J19</f>
        <v>124</v>
      </c>
      <c r="K25" s="101" t="s">
        <v>27</v>
      </c>
      <c r="L25" s="101" t="s">
        <v>27</v>
      </c>
      <c r="M25" s="102" t="s">
        <v>27</v>
      </c>
      <c r="N25" s="102" t="s">
        <v>27</v>
      </c>
      <c r="O25" s="102" t="s">
        <v>27</v>
      </c>
      <c r="P25" s="101" t="s">
        <v>27</v>
      </c>
      <c r="Q25" s="138" t="s">
        <v>27</v>
      </c>
      <c r="R25" s="88"/>
      <c r="S25" s="89"/>
    </row>
    <row r="26" spans="1:19" ht="19.5" thickBot="1" x14ac:dyDescent="0.35">
      <c r="A26" s="241" t="s">
        <v>67</v>
      </c>
      <c r="B26" s="242"/>
      <c r="C26" s="242"/>
      <c r="D26" s="242"/>
      <c r="E26" s="242"/>
      <c r="F26" s="242"/>
      <c r="G26" s="242"/>
      <c r="H26" s="122">
        <f>H25</f>
        <v>6.6</v>
      </c>
      <c r="I26" s="122">
        <f t="shared" ref="I26:J26" si="2">I25</f>
        <v>141</v>
      </c>
      <c r="J26" s="122">
        <f t="shared" si="2"/>
        <v>124</v>
      </c>
      <c r="K26" s="124" t="s">
        <v>27</v>
      </c>
      <c r="L26" s="124" t="s">
        <v>27</v>
      </c>
      <c r="M26" s="125" t="s">
        <v>27</v>
      </c>
      <c r="N26" s="125" t="s">
        <v>27</v>
      </c>
      <c r="O26" s="125" t="s">
        <v>27</v>
      </c>
      <c r="P26" s="124" t="s">
        <v>27</v>
      </c>
      <c r="Q26" s="139" t="s">
        <v>27</v>
      </c>
      <c r="R26" s="170"/>
      <c r="S26" s="127"/>
    </row>
    <row r="27" spans="1:19" ht="32.25" thickBot="1" x14ac:dyDescent="0.3">
      <c r="A27" s="90" t="s">
        <v>27</v>
      </c>
      <c r="B27" s="91" t="s">
        <v>36</v>
      </c>
      <c r="C27" s="91" t="s">
        <v>27</v>
      </c>
      <c r="D27" s="91" t="s">
        <v>74</v>
      </c>
      <c r="E27" s="225" t="s">
        <v>30</v>
      </c>
      <c r="F27" s="225"/>
      <c r="G27" s="225"/>
      <c r="H27" s="97">
        <f>SUM(H28:H35)</f>
        <v>65.3</v>
      </c>
      <c r="I27" s="68">
        <f>SUM(I28:I35)</f>
        <v>2000</v>
      </c>
      <c r="J27" s="68">
        <f>SUM(J28:J35)</f>
        <v>1765</v>
      </c>
      <c r="K27" s="91" t="s">
        <v>27</v>
      </c>
      <c r="L27" s="91" t="s">
        <v>27</v>
      </c>
      <c r="M27" s="92" t="s">
        <v>27</v>
      </c>
      <c r="N27" s="92" t="s">
        <v>27</v>
      </c>
      <c r="O27" s="92" t="s">
        <v>27</v>
      </c>
      <c r="P27" s="91" t="s">
        <v>27</v>
      </c>
      <c r="Q27" s="136" t="s">
        <v>27</v>
      </c>
      <c r="R27" s="52"/>
      <c r="S27" s="53"/>
    </row>
    <row r="28" spans="1:19" s="153" customFormat="1" ht="32.25" customHeight="1" x14ac:dyDescent="0.25">
      <c r="A28" s="178">
        <v>1</v>
      </c>
      <c r="B28" s="116" t="s">
        <v>36</v>
      </c>
      <c r="C28" s="80">
        <v>4</v>
      </c>
      <c r="D28" s="110" t="s">
        <v>74</v>
      </c>
      <c r="E28" s="67" t="s">
        <v>111</v>
      </c>
      <c r="F28" s="34">
        <v>2</v>
      </c>
      <c r="G28" s="34">
        <v>4</v>
      </c>
      <c r="H28" s="162">
        <v>6.6</v>
      </c>
      <c r="I28" s="93">
        <v>215</v>
      </c>
      <c r="J28" s="93">
        <v>200</v>
      </c>
      <c r="K28" s="110" t="s">
        <v>70</v>
      </c>
      <c r="L28" s="20" t="s">
        <v>27</v>
      </c>
      <c r="M28" s="19" t="s">
        <v>32</v>
      </c>
      <c r="N28" s="19" t="s">
        <v>128</v>
      </c>
      <c r="O28" s="19" t="s">
        <v>127</v>
      </c>
      <c r="P28" s="54" t="s">
        <v>33</v>
      </c>
      <c r="Q28" s="70" t="s">
        <v>129</v>
      </c>
      <c r="R28" s="4"/>
      <c r="S28" s="4"/>
    </row>
    <row r="29" spans="1:19" s="153" customFormat="1" ht="26.25" customHeight="1" x14ac:dyDescent="0.25">
      <c r="A29" s="178">
        <v>2</v>
      </c>
      <c r="B29" s="116" t="s">
        <v>36</v>
      </c>
      <c r="C29" s="80">
        <v>4</v>
      </c>
      <c r="D29" s="110" t="s">
        <v>74</v>
      </c>
      <c r="E29" s="67" t="s">
        <v>111</v>
      </c>
      <c r="F29" s="34">
        <v>21</v>
      </c>
      <c r="G29" s="34">
        <v>13</v>
      </c>
      <c r="H29" s="162">
        <v>12</v>
      </c>
      <c r="I29" s="93">
        <v>383</v>
      </c>
      <c r="J29" s="93">
        <v>325</v>
      </c>
      <c r="K29" s="110" t="s">
        <v>70</v>
      </c>
      <c r="L29" s="20" t="s">
        <v>27</v>
      </c>
      <c r="M29" s="19" t="s">
        <v>32</v>
      </c>
      <c r="N29" s="19" t="s">
        <v>128</v>
      </c>
      <c r="O29" s="19" t="s">
        <v>127</v>
      </c>
      <c r="P29" s="54" t="s">
        <v>33</v>
      </c>
      <c r="Q29" s="70" t="s">
        <v>130</v>
      </c>
      <c r="R29" s="4"/>
      <c r="S29" s="4"/>
    </row>
    <row r="30" spans="1:19" s="153" customFormat="1" ht="26.25" customHeight="1" x14ac:dyDescent="0.25">
      <c r="A30" s="178">
        <v>3</v>
      </c>
      <c r="B30" s="116" t="s">
        <v>36</v>
      </c>
      <c r="C30" s="80">
        <v>4</v>
      </c>
      <c r="D30" s="110" t="s">
        <v>74</v>
      </c>
      <c r="E30" s="67" t="s">
        <v>111</v>
      </c>
      <c r="F30" s="34">
        <v>40</v>
      </c>
      <c r="G30" s="34">
        <v>2</v>
      </c>
      <c r="H30" s="162">
        <v>8.6</v>
      </c>
      <c r="I30" s="93">
        <v>221</v>
      </c>
      <c r="J30" s="93">
        <v>195</v>
      </c>
      <c r="K30" s="110" t="s">
        <v>70</v>
      </c>
      <c r="L30" s="20" t="s">
        <v>27</v>
      </c>
      <c r="M30" s="19" t="s">
        <v>32</v>
      </c>
      <c r="N30" s="19" t="s">
        <v>128</v>
      </c>
      <c r="O30" s="19" t="s">
        <v>127</v>
      </c>
      <c r="P30" s="54" t="s">
        <v>33</v>
      </c>
      <c r="Q30" s="70" t="s">
        <v>131</v>
      </c>
      <c r="R30" s="4"/>
      <c r="S30" s="4"/>
    </row>
    <row r="31" spans="1:19" s="153" customFormat="1" ht="26.25" customHeight="1" x14ac:dyDescent="0.25">
      <c r="A31" s="178">
        <v>4</v>
      </c>
      <c r="B31" s="116" t="s">
        <v>36</v>
      </c>
      <c r="C31" s="80">
        <v>4</v>
      </c>
      <c r="D31" s="110" t="s">
        <v>74</v>
      </c>
      <c r="E31" s="67" t="s">
        <v>111</v>
      </c>
      <c r="F31" s="34">
        <v>94</v>
      </c>
      <c r="G31" s="34">
        <v>1</v>
      </c>
      <c r="H31" s="162">
        <v>5</v>
      </c>
      <c r="I31" s="93">
        <v>160</v>
      </c>
      <c r="J31" s="93">
        <v>136</v>
      </c>
      <c r="K31" s="110" t="s">
        <v>70</v>
      </c>
      <c r="L31" s="20" t="s">
        <v>27</v>
      </c>
      <c r="M31" s="19" t="s">
        <v>32</v>
      </c>
      <c r="N31" s="19" t="s">
        <v>138</v>
      </c>
      <c r="O31" s="19" t="s">
        <v>127</v>
      </c>
      <c r="P31" s="54" t="s">
        <v>54</v>
      </c>
      <c r="Q31" s="70" t="s">
        <v>139</v>
      </c>
      <c r="R31" s="4"/>
      <c r="S31" s="4"/>
    </row>
    <row r="32" spans="1:19" s="153" customFormat="1" ht="25.5" customHeight="1" x14ac:dyDescent="0.25">
      <c r="A32" s="178">
        <v>5</v>
      </c>
      <c r="B32" s="116" t="s">
        <v>36</v>
      </c>
      <c r="C32" s="80">
        <v>4</v>
      </c>
      <c r="D32" s="110" t="s">
        <v>74</v>
      </c>
      <c r="E32" s="67" t="s">
        <v>111</v>
      </c>
      <c r="F32" s="34">
        <v>153</v>
      </c>
      <c r="G32" s="34">
        <v>11</v>
      </c>
      <c r="H32" s="162">
        <v>2.2999999999999998</v>
      </c>
      <c r="I32" s="93">
        <v>97</v>
      </c>
      <c r="J32" s="93">
        <v>74</v>
      </c>
      <c r="K32" s="110" t="s">
        <v>70</v>
      </c>
      <c r="L32" s="20" t="s">
        <v>27</v>
      </c>
      <c r="M32" s="19" t="s">
        <v>32</v>
      </c>
      <c r="N32" s="19" t="s">
        <v>138</v>
      </c>
      <c r="O32" s="19" t="s">
        <v>127</v>
      </c>
      <c r="P32" s="54" t="s">
        <v>33</v>
      </c>
      <c r="Q32" s="70" t="s">
        <v>140</v>
      </c>
      <c r="R32" s="4"/>
      <c r="S32" s="4"/>
    </row>
    <row r="33" spans="1:19" s="153" customFormat="1" ht="28.5" customHeight="1" x14ac:dyDescent="0.25">
      <c r="A33" s="178">
        <v>6</v>
      </c>
      <c r="B33" s="116" t="s">
        <v>36</v>
      </c>
      <c r="C33" s="80">
        <v>4</v>
      </c>
      <c r="D33" s="110" t="s">
        <v>74</v>
      </c>
      <c r="E33" s="67" t="s">
        <v>111</v>
      </c>
      <c r="F33" s="34">
        <v>154</v>
      </c>
      <c r="G33" s="34">
        <v>4</v>
      </c>
      <c r="H33" s="162">
        <v>2.4</v>
      </c>
      <c r="I33" s="93">
        <v>70</v>
      </c>
      <c r="J33" s="93">
        <v>63</v>
      </c>
      <c r="K33" s="110" t="s">
        <v>70</v>
      </c>
      <c r="L33" s="20" t="s">
        <v>27</v>
      </c>
      <c r="M33" s="19" t="s">
        <v>32</v>
      </c>
      <c r="N33" s="19" t="s">
        <v>138</v>
      </c>
      <c r="O33" s="19" t="s">
        <v>127</v>
      </c>
      <c r="P33" s="54" t="s">
        <v>33</v>
      </c>
      <c r="Q33" s="70" t="s">
        <v>140</v>
      </c>
      <c r="R33" s="4"/>
      <c r="S33" s="4"/>
    </row>
    <row r="34" spans="1:19" s="153" customFormat="1" ht="28.5" customHeight="1" x14ac:dyDescent="0.25">
      <c r="A34" s="178">
        <v>7</v>
      </c>
      <c r="B34" s="116" t="s">
        <v>36</v>
      </c>
      <c r="C34" s="80">
        <v>4</v>
      </c>
      <c r="D34" s="110" t="s">
        <v>74</v>
      </c>
      <c r="E34" s="67" t="s">
        <v>111</v>
      </c>
      <c r="F34" s="34">
        <v>154</v>
      </c>
      <c r="G34" s="117" t="s">
        <v>141</v>
      </c>
      <c r="H34" s="162">
        <v>8.4</v>
      </c>
      <c r="I34" s="93">
        <v>204</v>
      </c>
      <c r="J34" s="93">
        <v>181</v>
      </c>
      <c r="K34" s="110" t="s">
        <v>70</v>
      </c>
      <c r="L34" s="20" t="s">
        <v>27</v>
      </c>
      <c r="M34" s="19" t="s">
        <v>32</v>
      </c>
      <c r="N34" s="19" t="s">
        <v>138</v>
      </c>
      <c r="O34" s="19" t="s">
        <v>127</v>
      </c>
      <c r="P34" s="54" t="s">
        <v>33</v>
      </c>
      <c r="Q34" s="70" t="s">
        <v>140</v>
      </c>
      <c r="R34" s="4"/>
      <c r="S34" s="4"/>
    </row>
    <row r="35" spans="1:19" s="153" customFormat="1" ht="19.5" customHeight="1" thickBot="1" x14ac:dyDescent="0.3">
      <c r="A35" s="178">
        <v>8</v>
      </c>
      <c r="B35" s="116" t="s">
        <v>36</v>
      </c>
      <c r="C35" s="80">
        <v>2</v>
      </c>
      <c r="D35" s="110" t="s">
        <v>74</v>
      </c>
      <c r="E35" s="67" t="s">
        <v>111</v>
      </c>
      <c r="F35" s="34">
        <v>138</v>
      </c>
      <c r="G35" s="34">
        <v>1</v>
      </c>
      <c r="H35" s="162">
        <v>20</v>
      </c>
      <c r="I35" s="93">
        <v>650</v>
      </c>
      <c r="J35" s="93">
        <v>591</v>
      </c>
      <c r="K35" s="110" t="s">
        <v>70</v>
      </c>
      <c r="L35" s="20" t="s">
        <v>27</v>
      </c>
      <c r="M35" s="19" t="s">
        <v>32</v>
      </c>
      <c r="N35" s="19" t="s">
        <v>145</v>
      </c>
      <c r="O35" s="19" t="s">
        <v>146</v>
      </c>
      <c r="P35" s="54" t="s">
        <v>33</v>
      </c>
      <c r="Q35" s="70" t="s">
        <v>140</v>
      </c>
      <c r="R35" s="4"/>
      <c r="S35" s="4"/>
    </row>
    <row r="36" spans="1:19" ht="32.25" thickBot="1" x14ac:dyDescent="0.3">
      <c r="A36" s="90" t="s">
        <v>27</v>
      </c>
      <c r="B36" s="91" t="s">
        <v>38</v>
      </c>
      <c r="C36" s="91" t="s">
        <v>27</v>
      </c>
      <c r="D36" s="91" t="s">
        <v>74</v>
      </c>
      <c r="E36" s="225" t="s">
        <v>30</v>
      </c>
      <c r="F36" s="225"/>
      <c r="G36" s="226"/>
      <c r="H36" s="49">
        <f>SUM(H37:H53)</f>
        <v>83</v>
      </c>
      <c r="I36" s="183">
        <f>SUM(I37:I53)</f>
        <v>1849</v>
      </c>
      <c r="J36" s="183">
        <f>SUM(J37:J53)</f>
        <v>1551</v>
      </c>
      <c r="K36" s="91" t="s">
        <v>27</v>
      </c>
      <c r="L36" s="91" t="s">
        <v>27</v>
      </c>
      <c r="M36" s="92" t="s">
        <v>27</v>
      </c>
      <c r="N36" s="92" t="s">
        <v>27</v>
      </c>
      <c r="O36" s="92" t="s">
        <v>27</v>
      </c>
      <c r="P36" s="91" t="s">
        <v>27</v>
      </c>
      <c r="Q36" s="136" t="s">
        <v>27</v>
      </c>
      <c r="R36" s="52"/>
      <c r="S36" s="53"/>
    </row>
    <row r="37" spans="1:19" ht="30" x14ac:dyDescent="0.25">
      <c r="A37" s="192">
        <v>1</v>
      </c>
      <c r="B37" s="186" t="s">
        <v>38</v>
      </c>
      <c r="C37" s="191">
        <v>4</v>
      </c>
      <c r="D37" s="186" t="s">
        <v>74</v>
      </c>
      <c r="E37" s="186" t="s">
        <v>111</v>
      </c>
      <c r="F37" s="187">
        <v>54</v>
      </c>
      <c r="G37" s="187">
        <v>1</v>
      </c>
      <c r="H37" s="208">
        <v>2.8</v>
      </c>
      <c r="I37" s="187">
        <v>65</v>
      </c>
      <c r="J37" s="187">
        <v>58</v>
      </c>
      <c r="K37" s="185" t="s">
        <v>70</v>
      </c>
      <c r="L37" s="188" t="s">
        <v>27</v>
      </c>
      <c r="M37" s="5" t="s">
        <v>32</v>
      </c>
      <c r="N37" s="19" t="s">
        <v>113</v>
      </c>
      <c r="O37" s="19" t="s">
        <v>114</v>
      </c>
      <c r="P37" s="54" t="s">
        <v>33</v>
      </c>
      <c r="Q37" s="70" t="s">
        <v>115</v>
      </c>
      <c r="R37" s="70" t="s">
        <v>60</v>
      </c>
      <c r="S37" s="53"/>
    </row>
    <row r="38" spans="1:19" ht="30" x14ac:dyDescent="0.25">
      <c r="A38" s="182">
        <v>2</v>
      </c>
      <c r="B38" s="190" t="s">
        <v>38</v>
      </c>
      <c r="C38" s="118">
        <v>4</v>
      </c>
      <c r="D38" s="190" t="s">
        <v>74</v>
      </c>
      <c r="E38" s="190" t="s">
        <v>111</v>
      </c>
      <c r="F38" s="38">
        <v>55</v>
      </c>
      <c r="G38" s="38">
        <v>2</v>
      </c>
      <c r="H38" s="163">
        <v>6.1</v>
      </c>
      <c r="I38" s="38">
        <v>157</v>
      </c>
      <c r="J38" s="38">
        <v>135</v>
      </c>
      <c r="K38" s="4" t="s">
        <v>70</v>
      </c>
      <c r="L38" s="20" t="s">
        <v>27</v>
      </c>
      <c r="M38" s="5" t="s">
        <v>32</v>
      </c>
      <c r="N38" s="19" t="s">
        <v>113</v>
      </c>
      <c r="O38" s="19" t="s">
        <v>114</v>
      </c>
      <c r="P38" s="54" t="s">
        <v>33</v>
      </c>
      <c r="Q38" s="70" t="s">
        <v>115</v>
      </c>
      <c r="R38" s="52"/>
      <c r="S38" s="53"/>
    </row>
    <row r="39" spans="1:19" ht="30" x14ac:dyDescent="0.25">
      <c r="A39" s="178">
        <v>3</v>
      </c>
      <c r="B39" s="110" t="s">
        <v>38</v>
      </c>
      <c r="C39" s="116">
        <v>4</v>
      </c>
      <c r="D39" s="110" t="s">
        <v>74</v>
      </c>
      <c r="E39" s="110" t="s">
        <v>111</v>
      </c>
      <c r="F39" s="34">
        <v>61</v>
      </c>
      <c r="G39" s="34">
        <v>24</v>
      </c>
      <c r="H39" s="162">
        <v>5.6</v>
      </c>
      <c r="I39" s="34">
        <v>132</v>
      </c>
      <c r="J39" s="34">
        <v>118</v>
      </c>
      <c r="K39" s="54" t="s">
        <v>70</v>
      </c>
      <c r="L39" s="13" t="s">
        <v>27</v>
      </c>
      <c r="M39" s="19" t="s">
        <v>32</v>
      </c>
      <c r="N39" s="19" t="s">
        <v>113</v>
      </c>
      <c r="O39" s="19" t="s">
        <v>114</v>
      </c>
      <c r="P39" s="54" t="s">
        <v>33</v>
      </c>
      <c r="Q39" s="70" t="s">
        <v>115</v>
      </c>
      <c r="R39" s="52"/>
      <c r="S39" s="53"/>
    </row>
    <row r="40" spans="1:19" ht="30" x14ac:dyDescent="0.25">
      <c r="A40" s="182">
        <v>4</v>
      </c>
      <c r="B40" s="190" t="s">
        <v>38</v>
      </c>
      <c r="C40" s="118">
        <v>4</v>
      </c>
      <c r="D40" s="190" t="s">
        <v>74</v>
      </c>
      <c r="E40" s="190" t="s">
        <v>111</v>
      </c>
      <c r="F40" s="38">
        <v>70</v>
      </c>
      <c r="G40" s="38">
        <v>1</v>
      </c>
      <c r="H40" s="163">
        <v>1.2</v>
      </c>
      <c r="I40" s="38">
        <v>32</v>
      </c>
      <c r="J40" s="38">
        <v>23</v>
      </c>
      <c r="K40" s="4" t="s">
        <v>70</v>
      </c>
      <c r="L40" s="20" t="s">
        <v>27</v>
      </c>
      <c r="M40" s="5" t="s">
        <v>32</v>
      </c>
      <c r="N40" s="19" t="s">
        <v>113</v>
      </c>
      <c r="O40" s="19" t="s">
        <v>114</v>
      </c>
      <c r="P40" s="54" t="s">
        <v>33</v>
      </c>
      <c r="Q40" s="70" t="s">
        <v>116</v>
      </c>
      <c r="R40" s="52"/>
      <c r="S40" s="53"/>
    </row>
    <row r="41" spans="1:19" ht="30" x14ac:dyDescent="0.25">
      <c r="A41" s="182">
        <v>5</v>
      </c>
      <c r="B41" s="190" t="s">
        <v>38</v>
      </c>
      <c r="C41" s="118">
        <v>4</v>
      </c>
      <c r="D41" s="190" t="s">
        <v>74</v>
      </c>
      <c r="E41" s="190" t="s">
        <v>110</v>
      </c>
      <c r="F41" s="38">
        <v>71</v>
      </c>
      <c r="G41" s="38">
        <v>10</v>
      </c>
      <c r="H41" s="163">
        <v>4.5</v>
      </c>
      <c r="I41" s="38">
        <v>75</v>
      </c>
      <c r="J41" s="38">
        <v>52</v>
      </c>
      <c r="K41" s="4" t="s">
        <v>70</v>
      </c>
      <c r="L41" s="20" t="s">
        <v>27</v>
      </c>
      <c r="M41" s="5" t="s">
        <v>32</v>
      </c>
      <c r="N41" s="19" t="s">
        <v>113</v>
      </c>
      <c r="O41" s="19" t="s">
        <v>114</v>
      </c>
      <c r="P41" s="54" t="s">
        <v>33</v>
      </c>
      <c r="Q41" s="70" t="s">
        <v>116</v>
      </c>
      <c r="R41" s="52"/>
      <c r="S41" s="53"/>
    </row>
    <row r="42" spans="1:19" ht="30" x14ac:dyDescent="0.25">
      <c r="A42" s="182">
        <v>6</v>
      </c>
      <c r="B42" s="190" t="s">
        <v>38</v>
      </c>
      <c r="C42" s="118">
        <v>4</v>
      </c>
      <c r="D42" s="190" t="s">
        <v>74</v>
      </c>
      <c r="E42" s="190" t="s">
        <v>111</v>
      </c>
      <c r="F42" s="38">
        <v>44</v>
      </c>
      <c r="G42" s="38">
        <v>17</v>
      </c>
      <c r="H42" s="163">
        <v>1.8</v>
      </c>
      <c r="I42" s="38">
        <v>38</v>
      </c>
      <c r="J42" s="38">
        <v>31</v>
      </c>
      <c r="K42" s="4" t="s">
        <v>70</v>
      </c>
      <c r="L42" s="20" t="s">
        <v>27</v>
      </c>
      <c r="M42" s="5" t="s">
        <v>32</v>
      </c>
      <c r="N42" s="5" t="s">
        <v>120</v>
      </c>
      <c r="O42" s="5" t="s">
        <v>121</v>
      </c>
      <c r="P42" s="54" t="s">
        <v>33</v>
      </c>
      <c r="Q42" s="75" t="s">
        <v>119</v>
      </c>
      <c r="R42" s="52"/>
      <c r="S42" s="53"/>
    </row>
    <row r="43" spans="1:19" ht="30" x14ac:dyDescent="0.25">
      <c r="A43" s="182">
        <v>7</v>
      </c>
      <c r="B43" s="190" t="s">
        <v>38</v>
      </c>
      <c r="C43" s="118">
        <v>4</v>
      </c>
      <c r="D43" s="190" t="s">
        <v>74</v>
      </c>
      <c r="E43" s="190" t="s">
        <v>111</v>
      </c>
      <c r="F43" s="38">
        <v>44</v>
      </c>
      <c r="G43" s="38">
        <v>18</v>
      </c>
      <c r="H43" s="163">
        <v>1.5</v>
      </c>
      <c r="I43" s="38">
        <v>46</v>
      </c>
      <c r="J43" s="38">
        <v>40</v>
      </c>
      <c r="K43" s="4" t="s">
        <v>70</v>
      </c>
      <c r="L43" s="20" t="s">
        <v>27</v>
      </c>
      <c r="M43" s="5" t="s">
        <v>32</v>
      </c>
      <c r="N43" s="5" t="s">
        <v>120</v>
      </c>
      <c r="O43" s="5" t="s">
        <v>121</v>
      </c>
      <c r="P43" s="54" t="s">
        <v>33</v>
      </c>
      <c r="Q43" s="75" t="s">
        <v>119</v>
      </c>
      <c r="R43" s="52"/>
      <c r="S43" s="53"/>
    </row>
    <row r="44" spans="1:19" ht="30" x14ac:dyDescent="0.25">
      <c r="A44" s="182">
        <v>8</v>
      </c>
      <c r="B44" s="190" t="s">
        <v>38</v>
      </c>
      <c r="C44" s="118">
        <v>4</v>
      </c>
      <c r="D44" s="190" t="s">
        <v>74</v>
      </c>
      <c r="E44" s="190" t="s">
        <v>111</v>
      </c>
      <c r="F44" s="38">
        <v>45</v>
      </c>
      <c r="G44" s="38">
        <v>25</v>
      </c>
      <c r="H44" s="163">
        <v>2.4</v>
      </c>
      <c r="I44" s="38">
        <v>56</v>
      </c>
      <c r="J44" s="38">
        <v>47</v>
      </c>
      <c r="K44" s="4" t="s">
        <v>70</v>
      </c>
      <c r="L44" s="20" t="s">
        <v>27</v>
      </c>
      <c r="M44" s="5" t="s">
        <v>32</v>
      </c>
      <c r="N44" s="5" t="s">
        <v>120</v>
      </c>
      <c r="O44" s="5" t="s">
        <v>121</v>
      </c>
      <c r="P44" s="54" t="s">
        <v>33</v>
      </c>
      <c r="Q44" s="75" t="s">
        <v>119</v>
      </c>
      <c r="R44" s="52"/>
      <c r="S44" s="53"/>
    </row>
    <row r="45" spans="1:19" ht="30" x14ac:dyDescent="0.25">
      <c r="A45" s="182">
        <v>9</v>
      </c>
      <c r="B45" s="190" t="s">
        <v>38</v>
      </c>
      <c r="C45" s="118">
        <v>2</v>
      </c>
      <c r="D45" s="190" t="s">
        <v>74</v>
      </c>
      <c r="E45" s="190" t="s">
        <v>111</v>
      </c>
      <c r="F45" s="38">
        <v>17</v>
      </c>
      <c r="G45" s="38">
        <v>22</v>
      </c>
      <c r="H45" s="163">
        <v>7.3</v>
      </c>
      <c r="I45" s="38">
        <v>201</v>
      </c>
      <c r="J45" s="38">
        <v>174</v>
      </c>
      <c r="K45" s="4" t="s">
        <v>70</v>
      </c>
      <c r="L45" s="20" t="s">
        <v>27</v>
      </c>
      <c r="M45" s="5" t="s">
        <v>32</v>
      </c>
      <c r="N45" s="5" t="s">
        <v>123</v>
      </c>
      <c r="O45" s="5" t="s">
        <v>124</v>
      </c>
      <c r="P45" s="54" t="s">
        <v>33</v>
      </c>
      <c r="Q45" s="75" t="s">
        <v>122</v>
      </c>
      <c r="R45" s="52"/>
      <c r="S45" s="53"/>
    </row>
    <row r="46" spans="1:19" ht="30" x14ac:dyDescent="0.25">
      <c r="A46" s="182">
        <v>10</v>
      </c>
      <c r="B46" s="190" t="s">
        <v>38</v>
      </c>
      <c r="C46" s="118">
        <v>4</v>
      </c>
      <c r="D46" s="190" t="s">
        <v>74</v>
      </c>
      <c r="E46" s="190" t="s">
        <v>111</v>
      </c>
      <c r="F46" s="38">
        <v>23</v>
      </c>
      <c r="G46" s="38">
        <v>7</v>
      </c>
      <c r="H46" s="163">
        <v>0.5</v>
      </c>
      <c r="I46" s="38">
        <v>11</v>
      </c>
      <c r="J46" s="38">
        <v>10</v>
      </c>
      <c r="K46" s="4" t="s">
        <v>70</v>
      </c>
      <c r="L46" s="20" t="s">
        <v>27</v>
      </c>
      <c r="M46" s="5" t="s">
        <v>32</v>
      </c>
      <c r="N46" s="5" t="s">
        <v>123</v>
      </c>
      <c r="O46" s="5" t="s">
        <v>124</v>
      </c>
      <c r="P46" s="54" t="s">
        <v>33</v>
      </c>
      <c r="Q46" s="75" t="s">
        <v>39</v>
      </c>
      <c r="R46" s="52"/>
      <c r="S46" s="53"/>
    </row>
    <row r="47" spans="1:19" ht="30" x14ac:dyDescent="0.25">
      <c r="A47" s="182">
        <v>11</v>
      </c>
      <c r="B47" s="190" t="s">
        <v>38</v>
      </c>
      <c r="C47" s="118">
        <v>4</v>
      </c>
      <c r="D47" s="190" t="s">
        <v>74</v>
      </c>
      <c r="E47" s="190" t="s">
        <v>111</v>
      </c>
      <c r="F47" s="38">
        <v>23</v>
      </c>
      <c r="G47" s="38">
        <v>27</v>
      </c>
      <c r="H47" s="163">
        <v>1.5</v>
      </c>
      <c r="I47" s="38">
        <v>18</v>
      </c>
      <c r="J47" s="38">
        <v>15</v>
      </c>
      <c r="K47" s="4" t="s">
        <v>70</v>
      </c>
      <c r="L47" s="20" t="s">
        <v>27</v>
      </c>
      <c r="M47" s="5" t="s">
        <v>32</v>
      </c>
      <c r="N47" s="5" t="s">
        <v>123</v>
      </c>
      <c r="O47" s="5" t="s">
        <v>124</v>
      </c>
      <c r="P47" s="54" t="s">
        <v>33</v>
      </c>
      <c r="Q47" s="75" t="s">
        <v>39</v>
      </c>
      <c r="R47" s="52"/>
      <c r="S47" s="53"/>
    </row>
    <row r="48" spans="1:19" ht="30" x14ac:dyDescent="0.25">
      <c r="A48" s="182">
        <v>12</v>
      </c>
      <c r="B48" s="190" t="s">
        <v>38</v>
      </c>
      <c r="C48" s="118">
        <v>4</v>
      </c>
      <c r="D48" s="190" t="s">
        <v>74</v>
      </c>
      <c r="E48" s="190" t="s">
        <v>111</v>
      </c>
      <c r="F48" s="38">
        <v>38</v>
      </c>
      <c r="G48" s="38">
        <v>12</v>
      </c>
      <c r="H48" s="163">
        <v>2.8</v>
      </c>
      <c r="I48" s="38">
        <v>42</v>
      </c>
      <c r="J48" s="38">
        <v>35</v>
      </c>
      <c r="K48" s="4" t="s">
        <v>70</v>
      </c>
      <c r="L48" s="20" t="s">
        <v>27</v>
      </c>
      <c r="M48" s="5" t="s">
        <v>32</v>
      </c>
      <c r="N48" s="5" t="s">
        <v>123</v>
      </c>
      <c r="O48" s="5" t="s">
        <v>124</v>
      </c>
      <c r="P48" s="54" t="s">
        <v>33</v>
      </c>
      <c r="Q48" s="75" t="s">
        <v>39</v>
      </c>
      <c r="R48" s="52"/>
      <c r="S48" s="53"/>
    </row>
    <row r="49" spans="1:19" ht="30" x14ac:dyDescent="0.25">
      <c r="A49" s="182">
        <v>13</v>
      </c>
      <c r="B49" s="190" t="s">
        <v>38</v>
      </c>
      <c r="C49" s="118">
        <v>4</v>
      </c>
      <c r="D49" s="190" t="s">
        <v>74</v>
      </c>
      <c r="E49" s="190" t="s">
        <v>111</v>
      </c>
      <c r="F49" s="38">
        <v>39</v>
      </c>
      <c r="G49" s="38">
        <v>14</v>
      </c>
      <c r="H49" s="163">
        <v>2.4</v>
      </c>
      <c r="I49" s="38">
        <v>32</v>
      </c>
      <c r="J49" s="38">
        <v>26</v>
      </c>
      <c r="K49" s="4" t="s">
        <v>70</v>
      </c>
      <c r="L49" s="20" t="s">
        <v>27</v>
      </c>
      <c r="M49" s="5" t="s">
        <v>32</v>
      </c>
      <c r="N49" s="5" t="s">
        <v>123</v>
      </c>
      <c r="O49" s="5" t="s">
        <v>124</v>
      </c>
      <c r="P49" s="54" t="s">
        <v>33</v>
      </c>
      <c r="Q49" s="75" t="s">
        <v>39</v>
      </c>
      <c r="R49" s="52"/>
      <c r="S49" s="53"/>
    </row>
    <row r="50" spans="1:19" ht="30" x14ac:dyDescent="0.25">
      <c r="A50" s="182">
        <v>14</v>
      </c>
      <c r="B50" s="190" t="s">
        <v>38</v>
      </c>
      <c r="C50" s="118">
        <v>3</v>
      </c>
      <c r="D50" s="190" t="s">
        <v>74</v>
      </c>
      <c r="E50" s="190" t="s">
        <v>111</v>
      </c>
      <c r="F50" s="38">
        <v>65</v>
      </c>
      <c r="G50" s="38">
        <v>8</v>
      </c>
      <c r="H50" s="163">
        <v>2.8</v>
      </c>
      <c r="I50" s="38">
        <v>146</v>
      </c>
      <c r="J50" s="38">
        <v>126</v>
      </c>
      <c r="K50" s="4" t="s">
        <v>70</v>
      </c>
      <c r="L50" s="20" t="s">
        <v>27</v>
      </c>
      <c r="M50" s="5" t="s">
        <v>32</v>
      </c>
      <c r="N50" s="5" t="s">
        <v>123</v>
      </c>
      <c r="O50" s="5" t="s">
        <v>124</v>
      </c>
      <c r="P50" s="4" t="s">
        <v>33</v>
      </c>
      <c r="Q50" s="75" t="s">
        <v>125</v>
      </c>
      <c r="R50" s="52"/>
      <c r="S50" s="53"/>
    </row>
    <row r="51" spans="1:19" ht="30" x14ac:dyDescent="0.25">
      <c r="A51" s="182">
        <v>15</v>
      </c>
      <c r="B51" s="190" t="s">
        <v>38</v>
      </c>
      <c r="C51" s="118">
        <v>3</v>
      </c>
      <c r="D51" s="190" t="s">
        <v>74</v>
      </c>
      <c r="E51" s="190" t="s">
        <v>111</v>
      </c>
      <c r="F51" s="38">
        <v>66</v>
      </c>
      <c r="G51" s="38">
        <v>7</v>
      </c>
      <c r="H51" s="163">
        <v>8.1999999999999993</v>
      </c>
      <c r="I51" s="38">
        <v>273</v>
      </c>
      <c r="J51" s="38">
        <v>237</v>
      </c>
      <c r="K51" s="4" t="s">
        <v>70</v>
      </c>
      <c r="L51" s="20" t="s">
        <v>27</v>
      </c>
      <c r="M51" s="5" t="s">
        <v>32</v>
      </c>
      <c r="N51" s="5" t="s">
        <v>123</v>
      </c>
      <c r="O51" s="5" t="s">
        <v>124</v>
      </c>
      <c r="P51" s="4" t="s">
        <v>33</v>
      </c>
      <c r="Q51" s="75" t="s">
        <v>125</v>
      </c>
      <c r="R51" s="52"/>
      <c r="S51" s="53"/>
    </row>
    <row r="52" spans="1:19" ht="30" x14ac:dyDescent="0.25">
      <c r="A52" s="182">
        <v>16</v>
      </c>
      <c r="B52" s="190" t="s">
        <v>38</v>
      </c>
      <c r="C52" s="118">
        <v>4</v>
      </c>
      <c r="D52" s="190" t="s">
        <v>74</v>
      </c>
      <c r="E52" s="190" t="s">
        <v>111</v>
      </c>
      <c r="F52" s="38">
        <v>51</v>
      </c>
      <c r="G52" s="38">
        <v>5</v>
      </c>
      <c r="H52" s="163">
        <v>22.7</v>
      </c>
      <c r="I52" s="38">
        <v>337</v>
      </c>
      <c r="J52" s="38">
        <v>281</v>
      </c>
      <c r="K52" s="4" t="s">
        <v>70</v>
      </c>
      <c r="L52" s="20" t="s">
        <v>27</v>
      </c>
      <c r="M52" s="5" t="s">
        <v>32</v>
      </c>
      <c r="N52" s="5" t="s">
        <v>126</v>
      </c>
      <c r="O52" s="5" t="s">
        <v>127</v>
      </c>
      <c r="P52" s="4" t="s">
        <v>33</v>
      </c>
      <c r="Q52" s="75" t="s">
        <v>39</v>
      </c>
      <c r="R52" s="52"/>
      <c r="S52" s="53"/>
    </row>
    <row r="53" spans="1:19" ht="30.75" thickBot="1" x14ac:dyDescent="0.3">
      <c r="A53" s="182">
        <v>17</v>
      </c>
      <c r="B53" s="190" t="s">
        <v>38</v>
      </c>
      <c r="C53" s="118">
        <v>4</v>
      </c>
      <c r="D53" s="190" t="s">
        <v>74</v>
      </c>
      <c r="E53" s="190" t="s">
        <v>111</v>
      </c>
      <c r="F53" s="38">
        <v>4</v>
      </c>
      <c r="G53" s="38">
        <v>5</v>
      </c>
      <c r="H53" s="163">
        <v>8.9</v>
      </c>
      <c r="I53" s="38">
        <v>188</v>
      </c>
      <c r="J53" s="38">
        <v>143</v>
      </c>
      <c r="K53" s="4" t="s">
        <v>70</v>
      </c>
      <c r="L53" s="20" t="s">
        <v>27</v>
      </c>
      <c r="M53" s="5" t="s">
        <v>32</v>
      </c>
      <c r="N53" s="5" t="s">
        <v>142</v>
      </c>
      <c r="O53" s="5" t="s">
        <v>143</v>
      </c>
      <c r="P53" s="4" t="s">
        <v>33</v>
      </c>
      <c r="Q53" s="75" t="s">
        <v>144</v>
      </c>
      <c r="R53" s="52"/>
      <c r="S53" s="53"/>
    </row>
    <row r="54" spans="1:19" ht="19.5" thickBot="1" x14ac:dyDescent="0.35">
      <c r="A54" s="238" t="s">
        <v>75</v>
      </c>
      <c r="B54" s="239"/>
      <c r="C54" s="239"/>
      <c r="D54" s="239"/>
      <c r="E54" s="239"/>
      <c r="F54" s="239"/>
      <c r="G54" s="240"/>
      <c r="H54" s="100">
        <f>H27+H36</f>
        <v>148.30000000000001</v>
      </c>
      <c r="I54" s="152">
        <f t="shared" ref="I54:J54" si="3">I27+I36</f>
        <v>3849</v>
      </c>
      <c r="J54" s="152">
        <f t="shared" si="3"/>
        <v>3316</v>
      </c>
      <c r="K54" s="101" t="s">
        <v>27</v>
      </c>
      <c r="L54" s="101" t="s">
        <v>27</v>
      </c>
      <c r="M54" s="102" t="s">
        <v>27</v>
      </c>
      <c r="N54" s="102" t="s">
        <v>27</v>
      </c>
      <c r="O54" s="102" t="s">
        <v>27</v>
      </c>
      <c r="P54" s="101" t="s">
        <v>27</v>
      </c>
      <c r="Q54" s="138" t="s">
        <v>27</v>
      </c>
      <c r="R54" s="88"/>
      <c r="S54" s="89"/>
    </row>
    <row r="55" spans="1:19" ht="32.25" thickBot="1" x14ac:dyDescent="0.3">
      <c r="A55" s="90" t="s">
        <v>27</v>
      </c>
      <c r="B55" s="91" t="s">
        <v>36</v>
      </c>
      <c r="C55" s="91" t="s">
        <v>27</v>
      </c>
      <c r="D55" s="91" t="s">
        <v>91</v>
      </c>
      <c r="E55" s="225" t="s">
        <v>30</v>
      </c>
      <c r="F55" s="225"/>
      <c r="G55" s="225"/>
      <c r="H55" s="97">
        <f>SUM(H56:H56)</f>
        <v>0.4</v>
      </c>
      <c r="I55" s="68">
        <f>SUM(I56:I56)</f>
        <v>200</v>
      </c>
      <c r="J55" s="68">
        <f>SUM(J56:J56)</f>
        <v>168</v>
      </c>
      <c r="K55" s="91" t="s">
        <v>27</v>
      </c>
      <c r="L55" s="91" t="s">
        <v>27</v>
      </c>
      <c r="M55" s="92" t="s">
        <v>27</v>
      </c>
      <c r="N55" s="92" t="s">
        <v>27</v>
      </c>
      <c r="O55" s="92" t="s">
        <v>27</v>
      </c>
      <c r="P55" s="91" t="s">
        <v>27</v>
      </c>
      <c r="Q55" s="136" t="s">
        <v>27</v>
      </c>
      <c r="R55" s="88"/>
      <c r="S55" s="89"/>
    </row>
    <row r="56" spans="1:19" ht="30.75" thickBot="1" x14ac:dyDescent="0.3">
      <c r="A56" s="178">
        <v>1</v>
      </c>
      <c r="B56" s="69" t="s">
        <v>36</v>
      </c>
      <c r="C56" s="80">
        <v>4</v>
      </c>
      <c r="D56" s="54" t="s">
        <v>91</v>
      </c>
      <c r="E56" s="67" t="s">
        <v>51</v>
      </c>
      <c r="F56" s="34">
        <v>30</v>
      </c>
      <c r="G56" s="34">
        <v>1</v>
      </c>
      <c r="H56" s="162">
        <v>0.4</v>
      </c>
      <c r="I56" s="93">
        <v>200</v>
      </c>
      <c r="J56" s="93">
        <v>168</v>
      </c>
      <c r="K56" s="54" t="s">
        <v>70</v>
      </c>
      <c r="L56" s="20" t="s">
        <v>27</v>
      </c>
      <c r="M56" s="19" t="s">
        <v>32</v>
      </c>
      <c r="N56" s="19" t="s">
        <v>117</v>
      </c>
      <c r="O56" s="19" t="s">
        <v>114</v>
      </c>
      <c r="P56" s="54" t="s">
        <v>33</v>
      </c>
      <c r="Q56" s="70" t="s">
        <v>118</v>
      </c>
      <c r="R56" s="88"/>
      <c r="S56" s="89"/>
    </row>
    <row r="57" spans="1:19" ht="19.5" thickBot="1" x14ac:dyDescent="0.35">
      <c r="A57" s="238" t="s">
        <v>92</v>
      </c>
      <c r="B57" s="239"/>
      <c r="C57" s="239"/>
      <c r="D57" s="239"/>
      <c r="E57" s="239"/>
      <c r="F57" s="239"/>
      <c r="G57" s="240"/>
      <c r="H57" s="100">
        <f>H55</f>
        <v>0.4</v>
      </c>
      <c r="I57" s="152">
        <f t="shared" ref="I57:J57" si="4">I55</f>
        <v>200</v>
      </c>
      <c r="J57" s="152">
        <f t="shared" si="4"/>
        <v>168</v>
      </c>
      <c r="K57" s="101" t="s">
        <v>27</v>
      </c>
      <c r="L57" s="101" t="s">
        <v>27</v>
      </c>
      <c r="M57" s="102" t="s">
        <v>27</v>
      </c>
      <c r="N57" s="102" t="s">
        <v>27</v>
      </c>
      <c r="O57" s="102" t="s">
        <v>27</v>
      </c>
      <c r="P57" s="101" t="s">
        <v>27</v>
      </c>
      <c r="Q57" s="138" t="s">
        <v>27</v>
      </c>
      <c r="R57" s="88"/>
      <c r="S57" s="89"/>
    </row>
    <row r="58" spans="1:19" ht="19.5" thickBot="1" x14ac:dyDescent="0.35">
      <c r="A58" s="233" t="s">
        <v>93</v>
      </c>
      <c r="B58" s="234"/>
      <c r="C58" s="234"/>
      <c r="D58" s="234"/>
      <c r="E58" s="234"/>
      <c r="F58" s="234"/>
      <c r="G58" s="235"/>
      <c r="H58" s="122">
        <f>H54+H57</f>
        <v>148.70000000000002</v>
      </c>
      <c r="I58" s="123">
        <f t="shared" ref="I58:J58" si="5">I54+I57</f>
        <v>4049</v>
      </c>
      <c r="J58" s="123">
        <f t="shared" si="5"/>
        <v>3484</v>
      </c>
      <c r="K58" s="124" t="s">
        <v>27</v>
      </c>
      <c r="L58" s="124" t="s">
        <v>27</v>
      </c>
      <c r="M58" s="125" t="s">
        <v>27</v>
      </c>
      <c r="N58" s="125" t="s">
        <v>27</v>
      </c>
      <c r="O58" s="125" t="s">
        <v>27</v>
      </c>
      <c r="P58" s="124" t="s">
        <v>27</v>
      </c>
      <c r="Q58" s="139" t="s">
        <v>27</v>
      </c>
      <c r="R58" s="88"/>
      <c r="S58" s="89"/>
    </row>
    <row r="59" spans="1:19" ht="55.5" thickBot="1" x14ac:dyDescent="0.3">
      <c r="A59" s="90" t="s">
        <v>27</v>
      </c>
      <c r="B59" s="91" t="s">
        <v>38</v>
      </c>
      <c r="C59" s="91" t="s">
        <v>27</v>
      </c>
      <c r="D59" s="193" t="s">
        <v>132</v>
      </c>
      <c r="E59" s="225" t="s">
        <v>30</v>
      </c>
      <c r="F59" s="225"/>
      <c r="G59" s="226"/>
      <c r="H59" s="112">
        <f>SUM(H60:H65)</f>
        <v>2.8</v>
      </c>
      <c r="I59" s="194">
        <f t="shared" ref="I59:J59" si="6">SUM(I60:I65)</f>
        <v>312</v>
      </c>
      <c r="J59" s="194">
        <f t="shared" si="6"/>
        <v>271</v>
      </c>
      <c r="K59" s="91" t="s">
        <v>27</v>
      </c>
      <c r="L59" s="91" t="s">
        <v>27</v>
      </c>
      <c r="M59" s="92" t="s">
        <v>27</v>
      </c>
      <c r="N59" s="92" t="s">
        <v>27</v>
      </c>
      <c r="O59" s="92" t="s">
        <v>27</v>
      </c>
      <c r="P59" s="91" t="s">
        <v>27</v>
      </c>
      <c r="Q59" s="136" t="s">
        <v>27</v>
      </c>
      <c r="R59" s="88"/>
      <c r="S59" s="89"/>
    </row>
    <row r="60" spans="1:19" ht="16.5" customHeight="1" x14ac:dyDescent="0.25">
      <c r="A60" s="181">
        <v>1</v>
      </c>
      <c r="B60" s="110" t="s">
        <v>38</v>
      </c>
      <c r="C60" s="59">
        <v>4</v>
      </c>
      <c r="D60" s="265" t="s">
        <v>133</v>
      </c>
      <c r="E60" s="65" t="s">
        <v>111</v>
      </c>
      <c r="F60" s="38">
        <v>38</v>
      </c>
      <c r="G60" s="38">
        <v>31</v>
      </c>
      <c r="H60" s="79">
        <v>0.5</v>
      </c>
      <c r="I60" s="104">
        <v>60</v>
      </c>
      <c r="J60" s="104">
        <v>52</v>
      </c>
      <c r="K60" s="268" t="s">
        <v>134</v>
      </c>
      <c r="L60" s="20" t="s">
        <v>27</v>
      </c>
      <c r="M60" s="5" t="s">
        <v>32</v>
      </c>
      <c r="N60" s="5" t="s">
        <v>135</v>
      </c>
      <c r="O60" s="5" t="s">
        <v>127</v>
      </c>
      <c r="P60" s="4" t="s">
        <v>33</v>
      </c>
      <c r="Q60" s="70" t="s">
        <v>39</v>
      </c>
      <c r="R60" s="88"/>
      <c r="S60" s="89"/>
    </row>
    <row r="61" spans="1:19" ht="18.75" x14ac:dyDescent="0.25">
      <c r="A61" s="178">
        <v>2</v>
      </c>
      <c r="B61" s="110" t="s">
        <v>38</v>
      </c>
      <c r="C61" s="59">
        <v>4</v>
      </c>
      <c r="D61" s="266"/>
      <c r="E61" s="65" t="s">
        <v>111</v>
      </c>
      <c r="F61" s="38">
        <v>39</v>
      </c>
      <c r="G61" s="38">
        <v>26</v>
      </c>
      <c r="H61" s="79">
        <v>0.5</v>
      </c>
      <c r="I61" s="104">
        <v>67</v>
      </c>
      <c r="J61" s="104">
        <v>59</v>
      </c>
      <c r="K61" s="269"/>
      <c r="L61" s="20" t="s">
        <v>27</v>
      </c>
      <c r="M61" s="5" t="s">
        <v>32</v>
      </c>
      <c r="N61" s="5" t="s">
        <v>135</v>
      </c>
      <c r="O61" s="5" t="s">
        <v>127</v>
      </c>
      <c r="P61" s="4" t="s">
        <v>33</v>
      </c>
      <c r="Q61" s="70" t="s">
        <v>39</v>
      </c>
      <c r="R61" s="88"/>
      <c r="S61" s="89"/>
    </row>
    <row r="62" spans="1:19" ht="18.75" x14ac:dyDescent="0.25">
      <c r="A62" s="181">
        <v>3</v>
      </c>
      <c r="B62" s="110" t="s">
        <v>38</v>
      </c>
      <c r="C62" s="59">
        <v>4</v>
      </c>
      <c r="D62" s="266"/>
      <c r="E62" s="65" t="s">
        <v>111</v>
      </c>
      <c r="F62" s="38">
        <v>40</v>
      </c>
      <c r="G62" s="38">
        <v>22</v>
      </c>
      <c r="H62" s="79">
        <v>0.5</v>
      </c>
      <c r="I62" s="104">
        <v>40</v>
      </c>
      <c r="J62" s="104">
        <v>33</v>
      </c>
      <c r="K62" s="269"/>
      <c r="L62" s="20" t="s">
        <v>27</v>
      </c>
      <c r="M62" s="5" t="s">
        <v>32</v>
      </c>
      <c r="N62" s="5" t="s">
        <v>135</v>
      </c>
      <c r="O62" s="5" t="s">
        <v>127</v>
      </c>
      <c r="P62" s="4" t="s">
        <v>33</v>
      </c>
      <c r="Q62" s="70" t="s">
        <v>39</v>
      </c>
      <c r="R62" s="88"/>
      <c r="S62" s="89"/>
    </row>
    <row r="63" spans="1:19" ht="18.75" x14ac:dyDescent="0.25">
      <c r="A63" s="181">
        <v>4</v>
      </c>
      <c r="B63" s="110" t="s">
        <v>38</v>
      </c>
      <c r="C63" s="59">
        <v>4</v>
      </c>
      <c r="D63" s="266"/>
      <c r="E63" s="65" t="s">
        <v>111</v>
      </c>
      <c r="F63" s="38">
        <v>51</v>
      </c>
      <c r="G63" s="38">
        <v>1</v>
      </c>
      <c r="H63" s="79">
        <v>0.5</v>
      </c>
      <c r="I63" s="104">
        <v>67</v>
      </c>
      <c r="J63" s="104">
        <v>59</v>
      </c>
      <c r="K63" s="269"/>
      <c r="L63" s="20" t="s">
        <v>27</v>
      </c>
      <c r="M63" s="5" t="s">
        <v>32</v>
      </c>
      <c r="N63" s="5" t="s">
        <v>135</v>
      </c>
      <c r="O63" s="5" t="s">
        <v>127</v>
      </c>
      <c r="P63" s="4" t="s">
        <v>33</v>
      </c>
      <c r="Q63" s="70" t="s">
        <v>39</v>
      </c>
      <c r="R63" s="88"/>
      <c r="S63" s="89"/>
    </row>
    <row r="64" spans="1:19" ht="18.75" x14ac:dyDescent="0.25">
      <c r="A64" s="181">
        <v>5</v>
      </c>
      <c r="B64" s="110" t="s">
        <v>38</v>
      </c>
      <c r="C64" s="59">
        <v>4</v>
      </c>
      <c r="D64" s="266"/>
      <c r="E64" s="65" t="s">
        <v>111</v>
      </c>
      <c r="F64" s="38">
        <v>52</v>
      </c>
      <c r="G64" s="38">
        <v>1</v>
      </c>
      <c r="H64" s="79">
        <v>0.1</v>
      </c>
      <c r="I64" s="104">
        <v>3</v>
      </c>
      <c r="J64" s="104">
        <v>3</v>
      </c>
      <c r="K64" s="269"/>
      <c r="L64" s="20" t="s">
        <v>27</v>
      </c>
      <c r="M64" s="5" t="s">
        <v>32</v>
      </c>
      <c r="N64" s="5" t="s">
        <v>135</v>
      </c>
      <c r="O64" s="5" t="s">
        <v>127</v>
      </c>
      <c r="P64" s="4" t="s">
        <v>33</v>
      </c>
      <c r="Q64" s="70" t="s">
        <v>39</v>
      </c>
      <c r="R64" s="88"/>
      <c r="S64" s="89"/>
    </row>
    <row r="65" spans="1:19" ht="19.5" thickBot="1" x14ac:dyDescent="0.3">
      <c r="A65" s="181">
        <v>6</v>
      </c>
      <c r="B65" s="110" t="s">
        <v>38</v>
      </c>
      <c r="C65" s="59">
        <v>4</v>
      </c>
      <c r="D65" s="267"/>
      <c r="E65" s="65" t="s">
        <v>111</v>
      </c>
      <c r="F65" s="38">
        <v>53</v>
      </c>
      <c r="G65" s="38">
        <v>1</v>
      </c>
      <c r="H65" s="79">
        <v>0.7</v>
      </c>
      <c r="I65" s="104">
        <v>75</v>
      </c>
      <c r="J65" s="104">
        <v>65</v>
      </c>
      <c r="K65" s="270"/>
      <c r="L65" s="20" t="s">
        <v>27</v>
      </c>
      <c r="M65" s="5" t="s">
        <v>32</v>
      </c>
      <c r="N65" s="5" t="s">
        <v>135</v>
      </c>
      <c r="O65" s="5" t="s">
        <v>127</v>
      </c>
      <c r="P65" s="4" t="s">
        <v>33</v>
      </c>
      <c r="Q65" s="70" t="s">
        <v>115</v>
      </c>
      <c r="R65" s="88"/>
      <c r="S65" s="89"/>
    </row>
    <row r="66" spans="1:19" ht="55.5" thickBot="1" x14ac:dyDescent="0.3">
      <c r="A66" s="90" t="s">
        <v>27</v>
      </c>
      <c r="B66" s="91" t="s">
        <v>28</v>
      </c>
      <c r="C66" s="91" t="s">
        <v>27</v>
      </c>
      <c r="D66" s="193" t="s">
        <v>136</v>
      </c>
      <c r="E66" s="225" t="s">
        <v>30</v>
      </c>
      <c r="F66" s="225"/>
      <c r="G66" s="226"/>
      <c r="H66" s="112">
        <f>SUM(H67)</f>
        <v>0.5</v>
      </c>
      <c r="I66" s="112">
        <f t="shared" ref="I66:J66" si="7">SUM(I67)</f>
        <v>2</v>
      </c>
      <c r="J66" s="112">
        <f t="shared" si="7"/>
        <v>2</v>
      </c>
      <c r="K66" s="91" t="s">
        <v>27</v>
      </c>
      <c r="L66" s="91" t="s">
        <v>27</v>
      </c>
      <c r="M66" s="92" t="s">
        <v>27</v>
      </c>
      <c r="N66" s="92" t="s">
        <v>27</v>
      </c>
      <c r="O66" s="92" t="s">
        <v>27</v>
      </c>
      <c r="P66" s="91" t="s">
        <v>27</v>
      </c>
      <c r="Q66" s="136" t="s">
        <v>27</v>
      </c>
      <c r="R66" s="88"/>
      <c r="S66" s="89"/>
    </row>
    <row r="67" spans="1:19" ht="55.5" thickBot="1" x14ac:dyDescent="0.3">
      <c r="A67" s="196">
        <v>1</v>
      </c>
      <c r="B67" s="197" t="s">
        <v>28</v>
      </c>
      <c r="C67" s="198">
        <v>2</v>
      </c>
      <c r="D67" s="195" t="s">
        <v>136</v>
      </c>
      <c r="E67" s="199" t="s">
        <v>111</v>
      </c>
      <c r="F67" s="200">
        <v>23</v>
      </c>
      <c r="G67" s="200">
        <v>6</v>
      </c>
      <c r="H67" s="201">
        <v>0.5</v>
      </c>
      <c r="I67" s="202">
        <v>2</v>
      </c>
      <c r="J67" s="202">
        <v>2</v>
      </c>
      <c r="K67" s="203" t="s">
        <v>134</v>
      </c>
      <c r="L67" s="204" t="s">
        <v>27</v>
      </c>
      <c r="M67" s="205" t="s">
        <v>32</v>
      </c>
      <c r="N67" s="205" t="s">
        <v>137</v>
      </c>
      <c r="O67" s="205" t="s">
        <v>127</v>
      </c>
      <c r="P67" s="206" t="s">
        <v>33</v>
      </c>
      <c r="Q67" s="207" t="s">
        <v>49</v>
      </c>
      <c r="R67" s="88"/>
      <c r="S67" s="89"/>
    </row>
    <row r="68" spans="1:19" ht="19.5" thickBot="1" x14ac:dyDescent="0.35">
      <c r="A68" s="236" t="s">
        <v>68</v>
      </c>
      <c r="B68" s="237"/>
      <c r="C68" s="237"/>
      <c r="D68" s="237"/>
      <c r="E68" s="237"/>
      <c r="F68" s="237"/>
      <c r="G68" s="237"/>
      <c r="H68" s="184">
        <f>H17+H26+H58+H59+H66</f>
        <v>177.50000000000003</v>
      </c>
      <c r="I68" s="164">
        <f t="shared" ref="I68:J68" si="8">I17+I26+I58+I59+I66</f>
        <v>10617</v>
      </c>
      <c r="J68" s="164">
        <f t="shared" si="8"/>
        <v>9114</v>
      </c>
      <c r="K68" s="128" t="s">
        <v>27</v>
      </c>
      <c r="L68" s="128" t="s">
        <v>27</v>
      </c>
      <c r="M68" s="129" t="s">
        <v>27</v>
      </c>
      <c r="N68" s="129" t="s">
        <v>27</v>
      </c>
      <c r="O68" s="129" t="s">
        <v>27</v>
      </c>
      <c r="P68" s="128" t="s">
        <v>27</v>
      </c>
      <c r="Q68" s="140" t="s">
        <v>27</v>
      </c>
      <c r="R68" s="170"/>
      <c r="S68" s="127"/>
    </row>
    <row r="69" spans="1:19" x14ac:dyDescent="0.25">
      <c r="A69" s="130"/>
      <c r="B69" s="130"/>
      <c r="C69" s="131"/>
      <c r="D69" s="131"/>
      <c r="E69" s="131"/>
      <c r="F69" s="130"/>
      <c r="G69" s="132"/>
      <c r="H69" s="131"/>
      <c r="I69" s="131"/>
      <c r="J69" s="131"/>
      <c r="K69" s="130"/>
      <c r="L69" s="130"/>
      <c r="M69" s="132"/>
      <c r="N69" s="132"/>
      <c r="O69" s="132"/>
      <c r="P69" s="130"/>
      <c r="Q69" s="141"/>
      <c r="R69" s="130"/>
      <c r="S69" s="130"/>
    </row>
    <row r="70" spans="1:19" ht="18.75" x14ac:dyDescent="0.25">
      <c r="A70" s="224" t="s">
        <v>69</v>
      </c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130"/>
      <c r="S70" s="130"/>
    </row>
    <row r="71" spans="1:19" x14ac:dyDescent="0.25">
      <c r="A71" s="130"/>
      <c r="B71" s="130"/>
      <c r="C71" s="130"/>
      <c r="D71" s="130"/>
      <c r="E71" s="130"/>
      <c r="F71" s="130"/>
      <c r="G71" s="132"/>
      <c r="H71" s="130"/>
      <c r="I71" s="130"/>
      <c r="J71" s="130"/>
      <c r="K71" s="130"/>
      <c r="L71" s="130"/>
      <c r="M71" s="132"/>
      <c r="N71" s="132"/>
      <c r="O71" s="132"/>
      <c r="P71" s="130"/>
      <c r="Q71" s="141"/>
      <c r="R71" s="130"/>
      <c r="S71" s="130"/>
    </row>
    <row r="72" spans="1:19" x14ac:dyDescent="0.25">
      <c r="A72" s="130"/>
      <c r="B72" s="130"/>
      <c r="C72" s="131"/>
      <c r="D72" s="131"/>
      <c r="E72" s="131"/>
      <c r="F72" s="130"/>
      <c r="G72" s="132"/>
      <c r="H72" s="131"/>
      <c r="I72" s="131"/>
      <c r="J72" s="131"/>
      <c r="K72" s="130"/>
      <c r="L72" s="130"/>
      <c r="M72" s="132"/>
      <c r="N72" s="132"/>
      <c r="O72" s="132"/>
      <c r="P72" s="130"/>
      <c r="Q72" s="141"/>
      <c r="R72" s="130"/>
      <c r="S72" s="130"/>
    </row>
  </sheetData>
  <mergeCells count="39">
    <mergeCell ref="A26:G26"/>
    <mergeCell ref="E27:G27"/>
    <mergeCell ref="E36:G36"/>
    <mergeCell ref="A54:G54"/>
    <mergeCell ref="A70:Q70"/>
    <mergeCell ref="E55:G55"/>
    <mergeCell ref="A57:G57"/>
    <mergeCell ref="A58:G58"/>
    <mergeCell ref="A68:G68"/>
    <mergeCell ref="E59:G59"/>
    <mergeCell ref="D60:D65"/>
    <mergeCell ref="K60:K65"/>
    <mergeCell ref="E66:G66"/>
    <mergeCell ref="E15:G15"/>
    <mergeCell ref="A17:G17"/>
    <mergeCell ref="A18:S18"/>
    <mergeCell ref="E19:G19"/>
    <mergeCell ref="A25:G25"/>
    <mergeCell ref="E13:G13"/>
    <mergeCell ref="H4:H5"/>
    <mergeCell ref="I4:J4"/>
    <mergeCell ref="K4:L4"/>
    <mergeCell ref="M4:O4"/>
    <mergeCell ref="A7:S7"/>
    <mergeCell ref="E8:G8"/>
    <mergeCell ref="E10:G10"/>
    <mergeCell ref="P4:Q4"/>
    <mergeCell ref="R4:R5"/>
    <mergeCell ref="A1:S1"/>
    <mergeCell ref="A2:S2"/>
    <mergeCell ref="A3:S3"/>
    <mergeCell ref="A4:A5"/>
    <mergeCell ref="B4:B5"/>
    <mergeCell ref="C4:C5"/>
    <mergeCell ref="D4:D5"/>
    <mergeCell ref="E4:E5"/>
    <mergeCell ref="F4:F5"/>
    <mergeCell ref="G4:G5"/>
    <mergeCell ref="S4:S5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S69"/>
  <sheetViews>
    <sheetView workbookViewId="0">
      <pane xSplit="9" ySplit="5" topLeftCell="J48" activePane="bottomRight" state="frozen"/>
      <selection pane="topRight" activeCell="J1" sqref="J1"/>
      <selection pane="bottomLeft" activeCell="A6" sqref="A6"/>
      <selection pane="bottomRight" activeCell="M52" sqref="M52:Q52"/>
    </sheetView>
  </sheetViews>
  <sheetFormatPr defaultRowHeight="15" x14ac:dyDescent="0.25"/>
  <cols>
    <col min="1" max="1" width="4.7109375" customWidth="1"/>
    <col min="2" max="2" width="18" customWidth="1"/>
    <col min="3" max="3" width="3.7109375" customWidth="1"/>
    <col min="4" max="4" width="21.28515625" customWidth="1"/>
    <col min="5" max="5" width="4.7109375" customWidth="1"/>
    <col min="6" max="6" width="4.28515625" customWidth="1"/>
    <col min="7" max="7" width="4.5703125" customWidth="1"/>
    <col min="8" max="8" width="8.28515625" customWidth="1"/>
    <col min="9" max="9" width="8.5703125" customWidth="1"/>
    <col min="10" max="10" width="10.28515625" customWidth="1"/>
    <col min="11" max="11" width="15.28515625" customWidth="1"/>
    <col min="16" max="16" width="15.7109375" customWidth="1"/>
    <col min="17" max="17" width="31.28515625" style="142" customWidth="1"/>
    <col min="18" max="18" width="17" hidden="1" customWidth="1"/>
    <col min="19" max="19" width="0" hidden="1" customWidth="1"/>
  </cols>
  <sheetData>
    <row r="1" spans="1:19" ht="15.75" customHeight="1" x14ac:dyDescent="0.25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</row>
    <row r="2" spans="1:19" ht="36.75" customHeight="1" x14ac:dyDescent="0.25">
      <c r="A2" s="250" t="s">
        <v>106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5.75" customHeight="1" x14ac:dyDescent="0.25">
      <c r="A3" s="251" t="s">
        <v>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</row>
    <row r="4" spans="1:19" ht="15.75" x14ac:dyDescent="0.25">
      <c r="A4" s="252" t="s">
        <v>2</v>
      </c>
      <c r="B4" s="252" t="s">
        <v>3</v>
      </c>
      <c r="C4" s="252" t="s">
        <v>4</v>
      </c>
      <c r="D4" s="252" t="s">
        <v>5</v>
      </c>
      <c r="E4" s="247" t="s">
        <v>6</v>
      </c>
      <c r="F4" s="247" t="s">
        <v>7</v>
      </c>
      <c r="G4" s="253" t="s">
        <v>8</v>
      </c>
      <c r="H4" s="247" t="s">
        <v>9</v>
      </c>
      <c r="I4" s="248" t="s">
        <v>10</v>
      </c>
      <c r="J4" s="248"/>
      <c r="K4" s="248" t="s">
        <v>11</v>
      </c>
      <c r="L4" s="248"/>
      <c r="M4" s="249" t="s">
        <v>12</v>
      </c>
      <c r="N4" s="249"/>
      <c r="O4" s="249"/>
      <c r="P4" s="248" t="s">
        <v>13</v>
      </c>
      <c r="Q4" s="248"/>
      <c r="R4" s="247" t="s">
        <v>14</v>
      </c>
      <c r="S4" s="247" t="s">
        <v>15</v>
      </c>
    </row>
    <row r="5" spans="1:19" ht="84" customHeight="1" x14ac:dyDescent="0.25">
      <c r="A5" s="252"/>
      <c r="B5" s="252"/>
      <c r="C5" s="252"/>
      <c r="D5" s="252"/>
      <c r="E5" s="247"/>
      <c r="F5" s="247"/>
      <c r="G5" s="253"/>
      <c r="H5" s="247"/>
      <c r="I5" s="1" t="s">
        <v>16</v>
      </c>
      <c r="J5" s="1" t="s">
        <v>17</v>
      </c>
      <c r="K5" s="1" t="s">
        <v>18</v>
      </c>
      <c r="L5" s="1" t="s">
        <v>19</v>
      </c>
      <c r="M5" s="2" t="s">
        <v>20</v>
      </c>
      <c r="N5" s="2" t="s">
        <v>21</v>
      </c>
      <c r="O5" s="2" t="s">
        <v>22</v>
      </c>
      <c r="P5" s="3" t="s">
        <v>23</v>
      </c>
      <c r="Q5" s="75" t="s">
        <v>24</v>
      </c>
      <c r="R5" s="247"/>
      <c r="S5" s="247"/>
    </row>
    <row r="6" spans="1:19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5" t="s">
        <v>25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5">
        <v>13</v>
      </c>
      <c r="N6" s="5">
        <v>14</v>
      </c>
      <c r="O6" s="5">
        <v>15</v>
      </c>
      <c r="P6" s="4">
        <v>16</v>
      </c>
      <c r="Q6" s="75">
        <v>17</v>
      </c>
      <c r="R6" s="4">
        <v>18</v>
      </c>
      <c r="S6" s="4">
        <v>19</v>
      </c>
    </row>
    <row r="7" spans="1:19" ht="19.5" thickBot="1" x14ac:dyDescent="0.3">
      <c r="A7" s="244" t="s">
        <v>44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45"/>
      <c r="S7" s="246"/>
    </row>
    <row r="8" spans="1:19" ht="29.25" thickBot="1" x14ac:dyDescent="0.3">
      <c r="A8" s="47" t="s">
        <v>27</v>
      </c>
      <c r="B8" s="48" t="s">
        <v>28</v>
      </c>
      <c r="C8" s="48" t="s">
        <v>27</v>
      </c>
      <c r="D8" s="48" t="s">
        <v>45</v>
      </c>
      <c r="E8" s="225" t="s">
        <v>30</v>
      </c>
      <c r="F8" s="225"/>
      <c r="G8" s="226"/>
      <c r="H8" s="49">
        <f>SUM(H9:H15)</f>
        <v>12</v>
      </c>
      <c r="I8" s="50">
        <f>SUM(I9:I15)</f>
        <v>34</v>
      </c>
      <c r="J8" s="50">
        <f>SUM(J9:J15)</f>
        <v>2</v>
      </c>
      <c r="K8" s="48" t="s">
        <v>27</v>
      </c>
      <c r="L8" s="48" t="s">
        <v>27</v>
      </c>
      <c r="M8" s="51" t="s">
        <v>27</v>
      </c>
      <c r="N8" s="51" t="s">
        <v>27</v>
      </c>
      <c r="O8" s="51" t="s">
        <v>27</v>
      </c>
      <c r="P8" s="48" t="s">
        <v>27</v>
      </c>
      <c r="Q8" s="136" t="s">
        <v>27</v>
      </c>
      <c r="R8" s="52"/>
      <c r="S8" s="53"/>
    </row>
    <row r="9" spans="1:19" ht="16.5" customHeight="1" x14ac:dyDescent="0.25">
      <c r="A9" s="179">
        <v>1</v>
      </c>
      <c r="B9" s="54" t="s">
        <v>28</v>
      </c>
      <c r="C9" s="55">
        <v>2</v>
      </c>
      <c r="D9" s="54" t="s">
        <v>46</v>
      </c>
      <c r="E9" s="56" t="s">
        <v>37</v>
      </c>
      <c r="F9" s="143">
        <v>49</v>
      </c>
      <c r="G9" s="171" t="s">
        <v>80</v>
      </c>
      <c r="H9" s="155">
        <v>0.6</v>
      </c>
      <c r="I9" s="57">
        <v>2</v>
      </c>
      <c r="J9" s="57">
        <v>0</v>
      </c>
      <c r="K9" s="54" t="s">
        <v>31</v>
      </c>
      <c r="L9" s="13" t="s">
        <v>27</v>
      </c>
      <c r="M9" s="19" t="s">
        <v>32</v>
      </c>
      <c r="N9" s="19" t="s">
        <v>81</v>
      </c>
      <c r="O9" s="19" t="s">
        <v>77</v>
      </c>
      <c r="P9" s="54" t="s">
        <v>33</v>
      </c>
      <c r="Q9" s="67" t="s">
        <v>50</v>
      </c>
      <c r="R9" s="4"/>
      <c r="S9" s="4"/>
    </row>
    <row r="10" spans="1:19" ht="13.5" customHeight="1" x14ac:dyDescent="0.25">
      <c r="A10" s="180">
        <v>2</v>
      </c>
      <c r="B10" s="4" t="s">
        <v>28</v>
      </c>
      <c r="C10" s="59">
        <v>4</v>
      </c>
      <c r="D10" s="4" t="s">
        <v>46</v>
      </c>
      <c r="E10" s="60" t="s">
        <v>37</v>
      </c>
      <c r="F10" s="66">
        <v>50</v>
      </c>
      <c r="G10" s="61">
        <v>3</v>
      </c>
      <c r="H10" s="156">
        <v>3</v>
      </c>
      <c r="I10" s="61">
        <v>9</v>
      </c>
      <c r="J10" s="61">
        <v>2</v>
      </c>
      <c r="K10" s="4" t="s">
        <v>31</v>
      </c>
      <c r="L10" s="20" t="s">
        <v>27</v>
      </c>
      <c r="M10" s="5" t="s">
        <v>32</v>
      </c>
      <c r="N10" s="19" t="s">
        <v>81</v>
      </c>
      <c r="O10" s="19" t="s">
        <v>77</v>
      </c>
      <c r="P10" s="4" t="s">
        <v>33</v>
      </c>
      <c r="Q10" s="67" t="s">
        <v>50</v>
      </c>
      <c r="R10" s="4"/>
      <c r="S10" s="4"/>
    </row>
    <row r="11" spans="1:19" ht="15.75" x14ac:dyDescent="0.25">
      <c r="A11" s="180">
        <v>3</v>
      </c>
      <c r="B11" s="4" t="s">
        <v>28</v>
      </c>
      <c r="C11" s="59">
        <v>4</v>
      </c>
      <c r="D11" s="4" t="s">
        <v>46</v>
      </c>
      <c r="E11" s="63" t="s">
        <v>37</v>
      </c>
      <c r="F11" s="66">
        <v>12</v>
      </c>
      <c r="G11" s="64" t="s">
        <v>53</v>
      </c>
      <c r="H11" s="156">
        <v>1.2</v>
      </c>
      <c r="I11" s="61">
        <v>3</v>
      </c>
      <c r="J11" s="61">
        <v>0</v>
      </c>
      <c r="K11" s="4" t="s">
        <v>31</v>
      </c>
      <c r="L11" s="20" t="s">
        <v>27</v>
      </c>
      <c r="M11" s="5" t="s">
        <v>32</v>
      </c>
      <c r="N11" s="19" t="s">
        <v>81</v>
      </c>
      <c r="O11" s="19" t="s">
        <v>77</v>
      </c>
      <c r="P11" s="4" t="s">
        <v>33</v>
      </c>
      <c r="Q11" s="67" t="s">
        <v>82</v>
      </c>
      <c r="R11" s="4"/>
      <c r="S11" s="4"/>
    </row>
    <row r="12" spans="1:19" ht="15.75" x14ac:dyDescent="0.25">
      <c r="A12" s="180">
        <v>4</v>
      </c>
      <c r="B12" s="4" t="s">
        <v>28</v>
      </c>
      <c r="C12" s="65">
        <v>2</v>
      </c>
      <c r="D12" s="4" t="s">
        <v>46</v>
      </c>
      <c r="E12" s="60" t="s">
        <v>37</v>
      </c>
      <c r="F12" s="66">
        <v>15</v>
      </c>
      <c r="G12" s="61">
        <v>21</v>
      </c>
      <c r="H12" s="156">
        <v>0.9</v>
      </c>
      <c r="I12" s="61">
        <v>3</v>
      </c>
      <c r="J12" s="61">
        <v>0</v>
      </c>
      <c r="K12" s="4" t="s">
        <v>31</v>
      </c>
      <c r="L12" s="20" t="s">
        <v>27</v>
      </c>
      <c r="M12" s="5" t="s">
        <v>32</v>
      </c>
      <c r="N12" s="19" t="s">
        <v>81</v>
      </c>
      <c r="O12" s="19" t="s">
        <v>77</v>
      </c>
      <c r="P12" s="4" t="s">
        <v>33</v>
      </c>
      <c r="Q12" s="67" t="s">
        <v>64</v>
      </c>
      <c r="R12" s="4"/>
      <c r="S12" s="4"/>
    </row>
    <row r="13" spans="1:19" ht="15.75" x14ac:dyDescent="0.25">
      <c r="A13" s="180">
        <v>5</v>
      </c>
      <c r="B13" s="4" t="s">
        <v>28</v>
      </c>
      <c r="C13" s="65">
        <v>2</v>
      </c>
      <c r="D13" s="4" t="s">
        <v>46</v>
      </c>
      <c r="E13" s="60" t="s">
        <v>37</v>
      </c>
      <c r="F13" s="66">
        <v>36</v>
      </c>
      <c r="G13" s="64" t="s">
        <v>53</v>
      </c>
      <c r="H13" s="156">
        <v>1.7</v>
      </c>
      <c r="I13" s="61">
        <v>5</v>
      </c>
      <c r="J13" s="61">
        <v>0</v>
      </c>
      <c r="K13" s="4" t="s">
        <v>31</v>
      </c>
      <c r="L13" s="20" t="s">
        <v>27</v>
      </c>
      <c r="M13" s="5" t="s">
        <v>32</v>
      </c>
      <c r="N13" s="19" t="s">
        <v>81</v>
      </c>
      <c r="O13" s="19" t="s">
        <v>77</v>
      </c>
      <c r="P13" s="4" t="s">
        <v>33</v>
      </c>
      <c r="Q13" s="67" t="s">
        <v>49</v>
      </c>
      <c r="R13" s="4"/>
      <c r="S13" s="4"/>
    </row>
    <row r="14" spans="1:19" ht="15.75" x14ac:dyDescent="0.25">
      <c r="A14" s="180">
        <v>6</v>
      </c>
      <c r="B14" s="4" t="s">
        <v>28</v>
      </c>
      <c r="C14" s="65">
        <v>2</v>
      </c>
      <c r="D14" s="4" t="s">
        <v>46</v>
      </c>
      <c r="E14" s="60" t="s">
        <v>37</v>
      </c>
      <c r="F14" s="66">
        <v>38</v>
      </c>
      <c r="G14" s="64" t="s">
        <v>71</v>
      </c>
      <c r="H14" s="156">
        <v>2.9</v>
      </c>
      <c r="I14" s="61">
        <v>7</v>
      </c>
      <c r="J14" s="61">
        <v>0</v>
      </c>
      <c r="K14" s="4" t="s">
        <v>31</v>
      </c>
      <c r="L14" s="20" t="s">
        <v>27</v>
      </c>
      <c r="M14" s="5" t="s">
        <v>32</v>
      </c>
      <c r="N14" s="19" t="s">
        <v>81</v>
      </c>
      <c r="O14" s="19" t="s">
        <v>77</v>
      </c>
      <c r="P14" s="4" t="s">
        <v>33</v>
      </c>
      <c r="Q14" s="67" t="s">
        <v>49</v>
      </c>
      <c r="R14" s="4"/>
      <c r="S14" s="4"/>
    </row>
    <row r="15" spans="1:19" ht="16.5" thickBot="1" x14ac:dyDescent="0.3">
      <c r="A15" s="180">
        <v>7</v>
      </c>
      <c r="B15" s="4" t="s">
        <v>28</v>
      </c>
      <c r="C15" s="65">
        <v>2</v>
      </c>
      <c r="D15" s="4" t="s">
        <v>46</v>
      </c>
      <c r="E15" s="60" t="s">
        <v>37</v>
      </c>
      <c r="F15" s="66">
        <v>39</v>
      </c>
      <c r="G15" s="61">
        <v>5</v>
      </c>
      <c r="H15" s="156">
        <v>1.7</v>
      </c>
      <c r="I15" s="61">
        <v>5</v>
      </c>
      <c r="J15" s="61">
        <v>0</v>
      </c>
      <c r="K15" s="4" t="s">
        <v>31</v>
      </c>
      <c r="L15" s="20" t="s">
        <v>27</v>
      </c>
      <c r="M15" s="5" t="s">
        <v>32</v>
      </c>
      <c r="N15" s="19" t="s">
        <v>81</v>
      </c>
      <c r="O15" s="19" t="s">
        <v>77</v>
      </c>
      <c r="P15" s="4" t="s">
        <v>33</v>
      </c>
      <c r="Q15" s="67" t="s">
        <v>49</v>
      </c>
      <c r="R15" s="4"/>
      <c r="S15" s="4"/>
    </row>
    <row r="16" spans="1:19" ht="16.5" thickBot="1" x14ac:dyDescent="0.3">
      <c r="A16" s="47" t="s">
        <v>27</v>
      </c>
      <c r="B16" s="48" t="s">
        <v>38</v>
      </c>
      <c r="C16" s="48" t="s">
        <v>27</v>
      </c>
      <c r="D16" s="48" t="s">
        <v>45</v>
      </c>
      <c r="E16" s="225" t="s">
        <v>30</v>
      </c>
      <c r="F16" s="225"/>
      <c r="G16" s="226"/>
      <c r="H16" s="157">
        <f>SUM(H17:H17)</f>
        <v>2.8</v>
      </c>
      <c r="I16" s="50">
        <f>SUM(I17:I17)</f>
        <v>8</v>
      </c>
      <c r="J16" s="68">
        <f>SUM(J17:J17)</f>
        <v>0</v>
      </c>
      <c r="K16" s="48" t="s">
        <v>27</v>
      </c>
      <c r="L16" s="48" t="s">
        <v>27</v>
      </c>
      <c r="M16" s="51" t="s">
        <v>27</v>
      </c>
      <c r="N16" s="51" t="s">
        <v>27</v>
      </c>
      <c r="O16" s="51" t="s">
        <v>27</v>
      </c>
      <c r="P16" s="48" t="s">
        <v>27</v>
      </c>
      <c r="Q16" s="136" t="s">
        <v>27</v>
      </c>
      <c r="R16" s="52"/>
      <c r="S16" s="53"/>
    </row>
    <row r="17" spans="1:19" ht="16.5" thickBot="1" x14ac:dyDescent="0.3">
      <c r="A17" s="179">
        <v>1</v>
      </c>
      <c r="B17" s="54" t="s">
        <v>38</v>
      </c>
      <c r="C17" s="80">
        <v>2</v>
      </c>
      <c r="D17" s="69" t="s">
        <v>46</v>
      </c>
      <c r="E17" s="81" t="s">
        <v>37</v>
      </c>
      <c r="F17" s="143">
        <v>19</v>
      </c>
      <c r="G17" s="57">
        <v>9</v>
      </c>
      <c r="H17" s="155">
        <v>2.8</v>
      </c>
      <c r="I17" s="34">
        <v>8</v>
      </c>
      <c r="J17" s="57">
        <v>0</v>
      </c>
      <c r="K17" s="82" t="s">
        <v>52</v>
      </c>
      <c r="L17" s="13" t="s">
        <v>27</v>
      </c>
      <c r="M17" s="19" t="s">
        <v>32</v>
      </c>
      <c r="N17" s="19" t="s">
        <v>79</v>
      </c>
      <c r="O17" s="19" t="s">
        <v>77</v>
      </c>
      <c r="P17" s="54" t="s">
        <v>33</v>
      </c>
      <c r="Q17" s="70"/>
      <c r="R17" s="4"/>
      <c r="S17" s="4"/>
    </row>
    <row r="18" spans="1:19" ht="19.5" thickBot="1" x14ac:dyDescent="0.35">
      <c r="A18" s="274" t="s">
        <v>56</v>
      </c>
      <c r="B18" s="275"/>
      <c r="C18" s="275"/>
      <c r="D18" s="275"/>
      <c r="E18" s="275"/>
      <c r="F18" s="275"/>
      <c r="G18" s="276"/>
      <c r="H18" s="85">
        <f>H8+H16</f>
        <v>14.8</v>
      </c>
      <c r="I18" s="151">
        <f t="shared" ref="I18:J18" si="0">I8+I16</f>
        <v>42</v>
      </c>
      <c r="J18" s="151">
        <f t="shared" si="0"/>
        <v>2</v>
      </c>
      <c r="K18" s="86" t="s">
        <v>27</v>
      </c>
      <c r="L18" s="86" t="s">
        <v>27</v>
      </c>
      <c r="M18" s="87" t="s">
        <v>27</v>
      </c>
      <c r="N18" s="87" t="s">
        <v>27</v>
      </c>
      <c r="O18" s="87" t="s">
        <v>27</v>
      </c>
      <c r="P18" s="86" t="s">
        <v>27</v>
      </c>
      <c r="Q18" s="137" t="s">
        <v>27</v>
      </c>
      <c r="R18" s="88"/>
      <c r="S18" s="89"/>
    </row>
    <row r="19" spans="1:19" ht="16.5" thickBot="1" x14ac:dyDescent="0.3">
      <c r="A19" s="90" t="s">
        <v>27</v>
      </c>
      <c r="B19" s="91" t="s">
        <v>38</v>
      </c>
      <c r="C19" s="91" t="s">
        <v>27</v>
      </c>
      <c r="D19" s="91" t="s">
        <v>57</v>
      </c>
      <c r="E19" s="226" t="s">
        <v>30</v>
      </c>
      <c r="F19" s="243"/>
      <c r="G19" s="243"/>
      <c r="H19" s="49">
        <f>SUM(H20:H20)</f>
        <v>6.5</v>
      </c>
      <c r="I19" s="50">
        <f>SUM(I20:I20)</f>
        <v>60</v>
      </c>
      <c r="J19" s="50">
        <f>SUM(J20:J20)</f>
        <v>26</v>
      </c>
      <c r="K19" s="91" t="s">
        <v>27</v>
      </c>
      <c r="L19" s="91" t="s">
        <v>27</v>
      </c>
      <c r="M19" s="92" t="s">
        <v>27</v>
      </c>
      <c r="N19" s="92" t="s">
        <v>27</v>
      </c>
      <c r="O19" s="92" t="s">
        <v>27</v>
      </c>
      <c r="P19" s="91" t="s">
        <v>27</v>
      </c>
      <c r="Q19" s="136" t="s">
        <v>27</v>
      </c>
      <c r="R19" s="52"/>
      <c r="S19" s="53"/>
    </row>
    <row r="20" spans="1:19" ht="16.5" thickBot="1" x14ac:dyDescent="0.3">
      <c r="A20" s="178">
        <v>1</v>
      </c>
      <c r="B20" s="54" t="s">
        <v>38</v>
      </c>
      <c r="C20" s="55">
        <v>2</v>
      </c>
      <c r="D20" s="54" t="s">
        <v>57</v>
      </c>
      <c r="E20" s="56" t="s">
        <v>37</v>
      </c>
      <c r="F20" s="143">
        <v>15</v>
      </c>
      <c r="G20" s="57">
        <v>19</v>
      </c>
      <c r="H20" s="155">
        <v>6.5</v>
      </c>
      <c r="I20" s="57">
        <v>60</v>
      </c>
      <c r="J20" s="57">
        <v>26</v>
      </c>
      <c r="K20" s="54" t="s">
        <v>52</v>
      </c>
      <c r="L20" s="13" t="s">
        <v>27</v>
      </c>
      <c r="M20" s="19" t="s">
        <v>32</v>
      </c>
      <c r="N20" s="19" t="s">
        <v>78</v>
      </c>
      <c r="O20" s="19" t="s">
        <v>77</v>
      </c>
      <c r="P20" s="54" t="s">
        <v>33</v>
      </c>
      <c r="Q20" s="70" t="s">
        <v>55</v>
      </c>
      <c r="R20" s="4"/>
      <c r="S20" s="4"/>
    </row>
    <row r="21" spans="1:19" ht="19.5" thickBot="1" x14ac:dyDescent="0.35">
      <c r="A21" s="238" t="s">
        <v>58</v>
      </c>
      <c r="B21" s="239"/>
      <c r="C21" s="239"/>
      <c r="D21" s="239"/>
      <c r="E21" s="239"/>
      <c r="F21" s="239"/>
      <c r="G21" s="240"/>
      <c r="H21" s="100">
        <f>H19</f>
        <v>6.5</v>
      </c>
      <c r="I21" s="152">
        <f t="shared" ref="I21:J21" si="1">I19</f>
        <v>60</v>
      </c>
      <c r="J21" s="152">
        <f t="shared" si="1"/>
        <v>26</v>
      </c>
      <c r="K21" s="101" t="s">
        <v>27</v>
      </c>
      <c r="L21" s="101" t="s">
        <v>27</v>
      </c>
      <c r="M21" s="102" t="s">
        <v>27</v>
      </c>
      <c r="N21" s="102" t="s">
        <v>27</v>
      </c>
      <c r="O21" s="102" t="s">
        <v>27</v>
      </c>
      <c r="P21" s="101" t="s">
        <v>27</v>
      </c>
      <c r="Q21" s="138" t="s">
        <v>27</v>
      </c>
      <c r="R21" s="88"/>
      <c r="S21" s="89"/>
    </row>
    <row r="22" spans="1:19" ht="17.25" customHeight="1" thickBot="1" x14ac:dyDescent="0.3">
      <c r="A22" s="90">
        <f ca="1">A22:R24</f>
        <v>0</v>
      </c>
      <c r="B22" s="48" t="s">
        <v>28</v>
      </c>
      <c r="C22" s="91" t="s">
        <v>27</v>
      </c>
      <c r="D22" s="91" t="s">
        <v>59</v>
      </c>
      <c r="E22" s="225" t="s">
        <v>30</v>
      </c>
      <c r="F22" s="225"/>
      <c r="G22" s="226"/>
      <c r="H22" s="49">
        <f>SUM(H23:H24)</f>
        <v>2.2000000000000002</v>
      </c>
      <c r="I22" s="183">
        <f t="shared" ref="I22:J22" si="2">SUM(I23:I24)</f>
        <v>31</v>
      </c>
      <c r="J22" s="183">
        <f t="shared" si="2"/>
        <v>13</v>
      </c>
      <c r="K22" s="91" t="s">
        <v>27</v>
      </c>
      <c r="L22" s="91" t="s">
        <v>27</v>
      </c>
      <c r="M22" s="92" t="s">
        <v>27</v>
      </c>
      <c r="N22" s="92" t="s">
        <v>27</v>
      </c>
      <c r="O22" s="92" t="s">
        <v>27</v>
      </c>
      <c r="P22" s="91" t="s">
        <v>27</v>
      </c>
      <c r="Q22" s="136" t="s">
        <v>27</v>
      </c>
      <c r="R22" s="52"/>
      <c r="S22" s="53"/>
    </row>
    <row r="23" spans="1:19" ht="15.75" x14ac:dyDescent="0.25">
      <c r="A23" s="178">
        <v>1</v>
      </c>
      <c r="B23" s="54" t="s">
        <v>28</v>
      </c>
      <c r="C23" s="55">
        <v>4</v>
      </c>
      <c r="D23" s="54" t="s">
        <v>59</v>
      </c>
      <c r="E23" s="56" t="s">
        <v>84</v>
      </c>
      <c r="F23" s="143">
        <v>3</v>
      </c>
      <c r="G23" s="57">
        <v>19</v>
      </c>
      <c r="H23" s="58">
        <v>0.2</v>
      </c>
      <c r="I23" s="57">
        <v>5</v>
      </c>
      <c r="J23" s="57">
        <v>5</v>
      </c>
      <c r="K23" s="54" t="s">
        <v>52</v>
      </c>
      <c r="L23" s="13" t="s">
        <v>27</v>
      </c>
      <c r="M23" s="19" t="s">
        <v>32</v>
      </c>
      <c r="N23" s="19" t="s">
        <v>85</v>
      </c>
      <c r="O23" s="19" t="s">
        <v>77</v>
      </c>
      <c r="P23" s="54" t="s">
        <v>33</v>
      </c>
      <c r="Q23" s="70" t="s">
        <v>86</v>
      </c>
      <c r="R23" s="4"/>
      <c r="S23" s="4"/>
    </row>
    <row r="24" spans="1:19" ht="16.5" thickBot="1" x14ac:dyDescent="0.3">
      <c r="A24" s="181">
        <v>2</v>
      </c>
      <c r="B24" s="54" t="s">
        <v>28</v>
      </c>
      <c r="C24" s="59">
        <v>4</v>
      </c>
      <c r="D24" s="54" t="s">
        <v>59</v>
      </c>
      <c r="E24" s="60" t="s">
        <v>37</v>
      </c>
      <c r="F24" s="66">
        <v>29</v>
      </c>
      <c r="G24" s="61">
        <v>6</v>
      </c>
      <c r="H24" s="62">
        <v>2</v>
      </c>
      <c r="I24" s="61">
        <v>26</v>
      </c>
      <c r="J24" s="61">
        <v>8</v>
      </c>
      <c r="K24" s="4" t="s">
        <v>52</v>
      </c>
      <c r="L24" s="20" t="s">
        <v>27</v>
      </c>
      <c r="M24" s="19" t="s">
        <v>32</v>
      </c>
      <c r="N24" s="19" t="s">
        <v>85</v>
      </c>
      <c r="O24" s="19" t="s">
        <v>77</v>
      </c>
      <c r="P24" s="54" t="s">
        <v>33</v>
      </c>
      <c r="Q24" s="70" t="s">
        <v>48</v>
      </c>
      <c r="R24" s="4"/>
      <c r="S24" s="4"/>
    </row>
    <row r="25" spans="1:19" ht="16.5" thickBot="1" x14ac:dyDescent="0.3">
      <c r="A25" s="90" t="s">
        <v>27</v>
      </c>
      <c r="B25" s="91" t="s">
        <v>36</v>
      </c>
      <c r="C25" s="91" t="s">
        <v>27</v>
      </c>
      <c r="D25" s="91" t="s">
        <v>59</v>
      </c>
      <c r="E25" s="225" t="s">
        <v>30</v>
      </c>
      <c r="F25" s="225"/>
      <c r="G25" s="225"/>
      <c r="H25" s="97">
        <f>SUM(H26:H27)</f>
        <v>3.5999999999999996</v>
      </c>
      <c r="I25" s="68">
        <f t="shared" ref="I25:J25" si="3">SUM(I26:I27)</f>
        <v>39</v>
      </c>
      <c r="J25" s="68">
        <f t="shared" si="3"/>
        <v>36</v>
      </c>
      <c r="K25" s="91" t="s">
        <v>27</v>
      </c>
      <c r="L25" s="91" t="s">
        <v>27</v>
      </c>
      <c r="M25" s="92" t="s">
        <v>27</v>
      </c>
      <c r="N25" s="92" t="s">
        <v>27</v>
      </c>
      <c r="O25" s="92" t="s">
        <v>27</v>
      </c>
      <c r="P25" s="91" t="s">
        <v>27</v>
      </c>
      <c r="Q25" s="136" t="s">
        <v>27</v>
      </c>
      <c r="R25" s="52"/>
      <c r="S25" s="53"/>
    </row>
    <row r="26" spans="1:19" ht="15.75" x14ac:dyDescent="0.25">
      <c r="A26" s="178">
        <v>1</v>
      </c>
      <c r="B26" s="69" t="s">
        <v>36</v>
      </c>
      <c r="C26" s="80">
        <v>4</v>
      </c>
      <c r="D26" s="54" t="s">
        <v>59</v>
      </c>
      <c r="E26" s="67" t="s">
        <v>37</v>
      </c>
      <c r="F26" s="145">
        <v>45</v>
      </c>
      <c r="G26" s="71">
        <v>5</v>
      </c>
      <c r="H26" s="72">
        <v>1.7</v>
      </c>
      <c r="I26" s="107">
        <v>18</v>
      </c>
      <c r="J26" s="107">
        <v>17</v>
      </c>
      <c r="K26" s="54" t="s">
        <v>52</v>
      </c>
      <c r="L26" s="20" t="s">
        <v>27</v>
      </c>
      <c r="M26" s="19" t="s">
        <v>32</v>
      </c>
      <c r="N26" s="19" t="s">
        <v>90</v>
      </c>
      <c r="O26" s="19" t="s">
        <v>89</v>
      </c>
      <c r="P26" s="54" t="s">
        <v>33</v>
      </c>
      <c r="Q26" s="70" t="s">
        <v>73</v>
      </c>
      <c r="R26" s="4"/>
      <c r="S26" s="4"/>
    </row>
    <row r="27" spans="1:19" ht="16.5" thickBot="1" x14ac:dyDescent="0.3">
      <c r="A27" s="182">
        <v>2</v>
      </c>
      <c r="B27" s="73" t="s">
        <v>36</v>
      </c>
      <c r="C27" s="74">
        <v>4</v>
      </c>
      <c r="D27" s="4" t="s">
        <v>59</v>
      </c>
      <c r="E27" s="65" t="s">
        <v>37</v>
      </c>
      <c r="F27" s="146">
        <v>106</v>
      </c>
      <c r="G27" s="76">
        <v>3</v>
      </c>
      <c r="H27" s="77">
        <v>1.9</v>
      </c>
      <c r="I27" s="108">
        <v>21</v>
      </c>
      <c r="J27" s="108">
        <v>19</v>
      </c>
      <c r="K27" s="4" t="s">
        <v>52</v>
      </c>
      <c r="L27" s="20" t="s">
        <v>27</v>
      </c>
      <c r="M27" s="5" t="s">
        <v>32</v>
      </c>
      <c r="N27" s="19" t="s">
        <v>90</v>
      </c>
      <c r="O27" s="19" t="s">
        <v>89</v>
      </c>
      <c r="P27" s="4" t="s">
        <v>33</v>
      </c>
      <c r="Q27" s="75" t="s">
        <v>61</v>
      </c>
      <c r="R27" s="4"/>
      <c r="S27" s="4"/>
    </row>
    <row r="28" spans="1:19" ht="16.5" thickBot="1" x14ac:dyDescent="0.3">
      <c r="A28" s="90" t="s">
        <v>27</v>
      </c>
      <c r="B28" s="91" t="s">
        <v>40</v>
      </c>
      <c r="C28" s="91" t="s">
        <v>27</v>
      </c>
      <c r="D28" s="91" t="s">
        <v>59</v>
      </c>
      <c r="E28" s="225" t="s">
        <v>30</v>
      </c>
      <c r="F28" s="225"/>
      <c r="G28" s="226"/>
      <c r="H28" s="112">
        <f>SUM(H29:H29)</f>
        <v>1.9</v>
      </c>
      <c r="I28" s="113">
        <f>SUM(I29:I29)</f>
        <v>31</v>
      </c>
      <c r="J28" s="114">
        <f>SUM(J29:J29)</f>
        <v>27</v>
      </c>
      <c r="K28" s="91" t="s">
        <v>27</v>
      </c>
      <c r="L28" s="91" t="s">
        <v>27</v>
      </c>
      <c r="M28" s="92" t="s">
        <v>27</v>
      </c>
      <c r="N28" s="92" t="s">
        <v>27</v>
      </c>
      <c r="O28" s="92" t="s">
        <v>27</v>
      </c>
      <c r="P28" s="91" t="s">
        <v>27</v>
      </c>
      <c r="Q28" s="136" t="s">
        <v>27</v>
      </c>
      <c r="R28" s="52"/>
      <c r="S28" s="53"/>
    </row>
    <row r="29" spans="1:19" ht="16.5" thickBot="1" x14ac:dyDescent="0.3">
      <c r="A29" s="178">
        <v>1</v>
      </c>
      <c r="B29" s="54" t="s">
        <v>40</v>
      </c>
      <c r="C29" s="54">
        <v>2</v>
      </c>
      <c r="D29" s="54" t="s">
        <v>59</v>
      </c>
      <c r="E29" s="84" t="s">
        <v>37</v>
      </c>
      <c r="F29" s="84">
        <v>17</v>
      </c>
      <c r="G29" s="98" t="s">
        <v>72</v>
      </c>
      <c r="H29" s="99">
        <v>1.9</v>
      </c>
      <c r="I29" s="115">
        <v>31</v>
      </c>
      <c r="J29" s="115">
        <v>27</v>
      </c>
      <c r="K29" s="54" t="s">
        <v>52</v>
      </c>
      <c r="L29" s="13" t="s">
        <v>27</v>
      </c>
      <c r="M29" s="19" t="s">
        <v>32</v>
      </c>
      <c r="N29" s="19" t="s">
        <v>88</v>
      </c>
      <c r="O29" s="19" t="s">
        <v>89</v>
      </c>
      <c r="P29" s="54" t="s">
        <v>33</v>
      </c>
      <c r="Q29" s="70" t="s">
        <v>42</v>
      </c>
      <c r="R29" s="4"/>
      <c r="S29" s="4"/>
    </row>
    <row r="30" spans="1:19" ht="19.5" thickBot="1" x14ac:dyDescent="0.35">
      <c r="A30" s="238" t="s">
        <v>62</v>
      </c>
      <c r="B30" s="239"/>
      <c r="C30" s="239"/>
      <c r="D30" s="239"/>
      <c r="E30" s="239"/>
      <c r="F30" s="239"/>
      <c r="G30" s="240"/>
      <c r="H30" s="100">
        <f>H22+H25+H28</f>
        <v>7.6999999999999993</v>
      </c>
      <c r="I30" s="152">
        <f t="shared" ref="I30:J30" si="4">I22+I25+I28</f>
        <v>101</v>
      </c>
      <c r="J30" s="152">
        <f t="shared" si="4"/>
        <v>76</v>
      </c>
      <c r="K30" s="101" t="s">
        <v>27</v>
      </c>
      <c r="L30" s="101" t="s">
        <v>27</v>
      </c>
      <c r="M30" s="102" t="s">
        <v>27</v>
      </c>
      <c r="N30" s="102" t="s">
        <v>27</v>
      </c>
      <c r="O30" s="102" t="s">
        <v>27</v>
      </c>
      <c r="P30" s="101" t="s">
        <v>27</v>
      </c>
      <c r="Q30" s="138" t="s">
        <v>27</v>
      </c>
      <c r="R30" s="88"/>
      <c r="S30" s="89"/>
    </row>
    <row r="31" spans="1:19" ht="16.5" customHeight="1" thickBot="1" x14ac:dyDescent="0.3">
      <c r="A31" s="90" t="s">
        <v>27</v>
      </c>
      <c r="B31" s="48" t="s">
        <v>28</v>
      </c>
      <c r="C31" s="91" t="s">
        <v>27</v>
      </c>
      <c r="D31" s="91" t="s">
        <v>63</v>
      </c>
      <c r="E31" s="225" t="s">
        <v>30</v>
      </c>
      <c r="F31" s="225"/>
      <c r="G31" s="226"/>
      <c r="H31" s="49">
        <f>SUM(H32:H32)</f>
        <v>5.8</v>
      </c>
      <c r="I31" s="50">
        <f>SUM(I32:I32)</f>
        <v>99</v>
      </c>
      <c r="J31" s="68">
        <f>SUM(J32:J32)</f>
        <v>80</v>
      </c>
      <c r="K31" s="91" t="s">
        <v>27</v>
      </c>
      <c r="L31" s="91" t="s">
        <v>27</v>
      </c>
      <c r="M31" s="92" t="s">
        <v>27</v>
      </c>
      <c r="N31" s="92" t="s">
        <v>27</v>
      </c>
      <c r="O31" s="92" t="s">
        <v>27</v>
      </c>
      <c r="P31" s="91" t="s">
        <v>27</v>
      </c>
      <c r="Q31" s="136" t="s">
        <v>27</v>
      </c>
      <c r="R31" s="52"/>
      <c r="S31" s="53"/>
    </row>
    <row r="32" spans="1:19" ht="16.5" thickBot="1" x14ac:dyDescent="0.3">
      <c r="A32" s="178">
        <v>1</v>
      </c>
      <c r="B32" s="54" t="s">
        <v>28</v>
      </c>
      <c r="C32" s="55">
        <v>4</v>
      </c>
      <c r="D32" s="54" t="s">
        <v>63</v>
      </c>
      <c r="E32" s="67" t="s">
        <v>37</v>
      </c>
      <c r="F32" s="143">
        <v>1</v>
      </c>
      <c r="G32" s="34">
        <v>11</v>
      </c>
      <c r="H32" s="103">
        <v>5.8</v>
      </c>
      <c r="I32" s="93">
        <v>99</v>
      </c>
      <c r="J32" s="93">
        <v>80</v>
      </c>
      <c r="K32" s="54" t="s">
        <v>52</v>
      </c>
      <c r="L32" s="13" t="s">
        <v>27</v>
      </c>
      <c r="M32" s="19" t="s">
        <v>32</v>
      </c>
      <c r="N32" s="19" t="s">
        <v>87</v>
      </c>
      <c r="O32" s="19" t="s">
        <v>77</v>
      </c>
      <c r="P32" s="54" t="s">
        <v>33</v>
      </c>
      <c r="Q32" s="70" t="s">
        <v>86</v>
      </c>
      <c r="R32" s="4"/>
      <c r="S32" s="4"/>
    </row>
    <row r="33" spans="1:19" ht="16.5" thickBot="1" x14ac:dyDescent="0.3">
      <c r="A33" s="90" t="s">
        <v>27</v>
      </c>
      <c r="B33" s="91" t="s">
        <v>35</v>
      </c>
      <c r="C33" s="91" t="s">
        <v>27</v>
      </c>
      <c r="D33" s="91" t="s">
        <v>63</v>
      </c>
      <c r="E33" s="225" t="s">
        <v>30</v>
      </c>
      <c r="F33" s="225"/>
      <c r="G33" s="226"/>
      <c r="H33" s="49">
        <f>SUM(H34:H34)</f>
        <v>4.4000000000000004</v>
      </c>
      <c r="I33" s="50">
        <f>SUM(I34:I34)</f>
        <v>161</v>
      </c>
      <c r="J33" s="68">
        <f>SUM(J34:J34)</f>
        <v>136</v>
      </c>
      <c r="K33" s="91" t="s">
        <v>27</v>
      </c>
      <c r="L33" s="91" t="s">
        <v>27</v>
      </c>
      <c r="M33" s="92" t="s">
        <v>27</v>
      </c>
      <c r="N33" s="92" t="s">
        <v>27</v>
      </c>
      <c r="O33" s="92" t="s">
        <v>27</v>
      </c>
      <c r="P33" s="91" t="s">
        <v>27</v>
      </c>
      <c r="Q33" s="136" t="s">
        <v>27</v>
      </c>
      <c r="R33" s="52"/>
      <c r="S33" s="53"/>
    </row>
    <row r="34" spans="1:19" ht="16.5" thickBot="1" x14ac:dyDescent="0.3">
      <c r="A34" s="178">
        <v>1</v>
      </c>
      <c r="B34" s="54" t="s">
        <v>35</v>
      </c>
      <c r="C34" s="67">
        <v>4</v>
      </c>
      <c r="D34" s="54" t="s">
        <v>63</v>
      </c>
      <c r="E34" s="56" t="s">
        <v>37</v>
      </c>
      <c r="F34" s="149">
        <v>50</v>
      </c>
      <c r="G34" s="93">
        <v>12</v>
      </c>
      <c r="H34" s="162">
        <v>4.4000000000000004</v>
      </c>
      <c r="I34" s="93">
        <v>161</v>
      </c>
      <c r="J34" s="93">
        <v>136</v>
      </c>
      <c r="K34" s="54" t="s">
        <v>52</v>
      </c>
      <c r="L34" s="13" t="s">
        <v>27</v>
      </c>
      <c r="M34" s="19" t="s">
        <v>32</v>
      </c>
      <c r="N34" s="19" t="s">
        <v>83</v>
      </c>
      <c r="O34" s="19" t="s">
        <v>77</v>
      </c>
      <c r="P34" s="54" t="s">
        <v>33</v>
      </c>
      <c r="Q34" s="70" t="s">
        <v>65</v>
      </c>
      <c r="R34" s="4"/>
      <c r="S34" s="4"/>
    </row>
    <row r="35" spans="1:19" ht="16.5" thickBot="1" x14ac:dyDescent="0.3">
      <c r="A35" s="90" t="s">
        <v>27</v>
      </c>
      <c r="B35" s="91" t="s">
        <v>36</v>
      </c>
      <c r="C35" s="91" t="s">
        <v>27</v>
      </c>
      <c r="D35" s="91" t="s">
        <v>63</v>
      </c>
      <c r="E35" s="225" t="s">
        <v>30</v>
      </c>
      <c r="F35" s="225"/>
      <c r="G35" s="226"/>
      <c r="H35" s="49">
        <f>SUM(H36:H37)</f>
        <v>3.5999999999999996</v>
      </c>
      <c r="I35" s="50">
        <f>SUM(I36:I37)</f>
        <v>39</v>
      </c>
      <c r="J35" s="68">
        <f>SUM(J36:J37)</f>
        <v>36</v>
      </c>
      <c r="K35" s="91" t="s">
        <v>27</v>
      </c>
      <c r="L35" s="91" t="s">
        <v>27</v>
      </c>
      <c r="M35" s="92" t="s">
        <v>27</v>
      </c>
      <c r="N35" s="92" t="s">
        <v>27</v>
      </c>
      <c r="O35" s="92" t="s">
        <v>27</v>
      </c>
      <c r="P35" s="91" t="s">
        <v>27</v>
      </c>
      <c r="Q35" s="136" t="s">
        <v>27</v>
      </c>
      <c r="R35" s="52"/>
      <c r="S35" s="53"/>
    </row>
    <row r="36" spans="1:19" ht="15.75" x14ac:dyDescent="0.25">
      <c r="A36" s="178">
        <v>1</v>
      </c>
      <c r="B36" s="54" t="s">
        <v>36</v>
      </c>
      <c r="C36" s="116">
        <v>4</v>
      </c>
      <c r="D36" s="54" t="s">
        <v>63</v>
      </c>
      <c r="E36" s="116" t="s">
        <v>37</v>
      </c>
      <c r="F36" s="145">
        <v>45</v>
      </c>
      <c r="G36" s="117" t="s">
        <v>53</v>
      </c>
      <c r="H36" s="161">
        <v>1.7</v>
      </c>
      <c r="I36" s="107">
        <v>18</v>
      </c>
      <c r="J36" s="107">
        <v>17</v>
      </c>
      <c r="K36" s="54" t="s">
        <v>52</v>
      </c>
      <c r="L36" s="13" t="s">
        <v>27</v>
      </c>
      <c r="M36" s="19" t="s">
        <v>32</v>
      </c>
      <c r="N36" s="19" t="s">
        <v>90</v>
      </c>
      <c r="O36" s="19" t="s">
        <v>89</v>
      </c>
      <c r="P36" s="54" t="s">
        <v>33</v>
      </c>
      <c r="Q36" s="70" t="s">
        <v>107</v>
      </c>
      <c r="R36" s="4"/>
      <c r="S36" s="4"/>
    </row>
    <row r="37" spans="1:19" ht="16.5" thickBot="1" x14ac:dyDescent="0.3">
      <c r="A37" s="182">
        <v>2</v>
      </c>
      <c r="B37" s="4" t="s">
        <v>36</v>
      </c>
      <c r="C37" s="118">
        <v>4</v>
      </c>
      <c r="D37" s="4" t="s">
        <v>63</v>
      </c>
      <c r="E37" s="118" t="s">
        <v>37</v>
      </c>
      <c r="F37" s="146">
        <v>106</v>
      </c>
      <c r="G37" s="78" t="s">
        <v>108</v>
      </c>
      <c r="H37" s="154">
        <v>1.9</v>
      </c>
      <c r="I37" s="108">
        <v>21</v>
      </c>
      <c r="J37" s="108">
        <v>19</v>
      </c>
      <c r="K37" s="4" t="s">
        <v>52</v>
      </c>
      <c r="L37" s="13" t="s">
        <v>27</v>
      </c>
      <c r="M37" s="5" t="s">
        <v>32</v>
      </c>
      <c r="N37" s="19" t="s">
        <v>90</v>
      </c>
      <c r="O37" s="19" t="s">
        <v>89</v>
      </c>
      <c r="P37" s="4" t="s">
        <v>33</v>
      </c>
      <c r="Q37" s="75" t="s">
        <v>109</v>
      </c>
      <c r="R37" s="4"/>
      <c r="S37" s="4"/>
    </row>
    <row r="38" spans="1:19" ht="16.5" thickBot="1" x14ac:dyDescent="0.3">
      <c r="A38" s="90" t="s">
        <v>27</v>
      </c>
      <c r="B38" s="91" t="s">
        <v>38</v>
      </c>
      <c r="C38" s="91" t="s">
        <v>27</v>
      </c>
      <c r="D38" s="91" t="s">
        <v>63</v>
      </c>
      <c r="E38" s="225" t="s">
        <v>30</v>
      </c>
      <c r="F38" s="225"/>
      <c r="G38" s="226"/>
      <c r="H38" s="49">
        <f>SUM(H39:H39)</f>
        <v>3</v>
      </c>
      <c r="I38" s="50">
        <f>SUM(I39:I39)</f>
        <v>136</v>
      </c>
      <c r="J38" s="68">
        <f>SUM(J39:J39)</f>
        <v>117</v>
      </c>
      <c r="K38" s="91" t="s">
        <v>27</v>
      </c>
      <c r="L38" s="91" t="s">
        <v>27</v>
      </c>
      <c r="M38" s="92" t="s">
        <v>27</v>
      </c>
      <c r="N38" s="92" t="s">
        <v>27</v>
      </c>
      <c r="O38" s="92" t="s">
        <v>27</v>
      </c>
      <c r="P38" s="91" t="s">
        <v>27</v>
      </c>
      <c r="Q38" s="136" t="s">
        <v>27</v>
      </c>
      <c r="R38" s="52"/>
      <c r="S38" s="53"/>
    </row>
    <row r="39" spans="1:19" ht="16.5" thickBot="1" x14ac:dyDescent="0.3">
      <c r="A39" s="178">
        <v>1</v>
      </c>
      <c r="B39" s="54" t="s">
        <v>38</v>
      </c>
      <c r="C39" s="80">
        <v>4</v>
      </c>
      <c r="D39" s="54" t="s">
        <v>63</v>
      </c>
      <c r="E39" s="67" t="s">
        <v>37</v>
      </c>
      <c r="F39" s="145">
        <v>52</v>
      </c>
      <c r="G39" s="71">
        <v>9</v>
      </c>
      <c r="H39" s="72">
        <v>3</v>
      </c>
      <c r="I39" s="107">
        <v>136</v>
      </c>
      <c r="J39" s="119">
        <v>117</v>
      </c>
      <c r="K39" s="54" t="s">
        <v>52</v>
      </c>
      <c r="L39" s="13" t="s">
        <v>27</v>
      </c>
      <c r="M39" s="19" t="s">
        <v>32</v>
      </c>
      <c r="N39" s="19" t="s">
        <v>76</v>
      </c>
      <c r="O39" s="19" t="s">
        <v>77</v>
      </c>
      <c r="P39" s="54" t="s">
        <v>33</v>
      </c>
      <c r="Q39" s="70" t="s">
        <v>39</v>
      </c>
      <c r="R39" s="4"/>
      <c r="S39" s="4"/>
    </row>
    <row r="40" spans="1:19" ht="19.5" thickBot="1" x14ac:dyDescent="0.35">
      <c r="A40" s="271" t="s">
        <v>66</v>
      </c>
      <c r="B40" s="272"/>
      <c r="C40" s="272"/>
      <c r="D40" s="272"/>
      <c r="E40" s="272"/>
      <c r="F40" s="272"/>
      <c r="G40" s="273"/>
      <c r="H40" s="120">
        <f>H31+H33+H35+H38</f>
        <v>16.799999999999997</v>
      </c>
      <c r="I40" s="121">
        <f t="shared" ref="I40:J40" si="5">I31+I33+I35+I38</f>
        <v>435</v>
      </c>
      <c r="J40" s="121">
        <f t="shared" si="5"/>
        <v>369</v>
      </c>
      <c r="K40" s="101" t="s">
        <v>27</v>
      </c>
      <c r="L40" s="101" t="s">
        <v>27</v>
      </c>
      <c r="M40" s="102" t="s">
        <v>27</v>
      </c>
      <c r="N40" s="102" t="s">
        <v>27</v>
      </c>
      <c r="O40" s="102" t="s">
        <v>27</v>
      </c>
      <c r="P40" s="101" t="s">
        <v>27</v>
      </c>
      <c r="Q40" s="138" t="s">
        <v>27</v>
      </c>
      <c r="R40" s="88"/>
      <c r="S40" s="89"/>
    </row>
    <row r="41" spans="1:19" ht="19.5" thickBot="1" x14ac:dyDescent="0.35">
      <c r="A41" s="254" t="s">
        <v>67</v>
      </c>
      <c r="B41" s="255"/>
      <c r="C41" s="255"/>
      <c r="D41" s="255"/>
      <c r="E41" s="255"/>
      <c r="F41" s="255"/>
      <c r="G41" s="255"/>
      <c r="H41" s="122">
        <f>H18+H21+H30+H40</f>
        <v>45.8</v>
      </c>
      <c r="I41" s="123">
        <f t="shared" ref="I41:J41" si="6">I18+I21+I30+I40</f>
        <v>638</v>
      </c>
      <c r="J41" s="123">
        <f t="shared" si="6"/>
        <v>473</v>
      </c>
      <c r="K41" s="124" t="s">
        <v>27</v>
      </c>
      <c r="L41" s="124" t="s">
        <v>27</v>
      </c>
      <c r="M41" s="125" t="s">
        <v>27</v>
      </c>
      <c r="N41" s="125" t="s">
        <v>27</v>
      </c>
      <c r="O41" s="125" t="s">
        <v>27</v>
      </c>
      <c r="P41" s="124" t="s">
        <v>27</v>
      </c>
      <c r="Q41" s="139" t="s">
        <v>27</v>
      </c>
      <c r="R41" s="126"/>
      <c r="S41" s="127"/>
    </row>
    <row r="42" spans="1:19" ht="32.25" thickBot="1" x14ac:dyDescent="0.3">
      <c r="A42" s="90" t="s">
        <v>27</v>
      </c>
      <c r="B42" s="48" t="s">
        <v>28</v>
      </c>
      <c r="C42" s="91" t="s">
        <v>27</v>
      </c>
      <c r="D42" s="91" t="s">
        <v>74</v>
      </c>
      <c r="E42" s="225" t="s">
        <v>30</v>
      </c>
      <c r="F42" s="225"/>
      <c r="G42" s="226"/>
      <c r="H42" s="49">
        <f>SUM(H43:H49)</f>
        <v>13.299999999999999</v>
      </c>
      <c r="I42" s="50">
        <f>SUM(I43:I49)</f>
        <v>580</v>
      </c>
      <c r="J42" s="50">
        <f>SUM(J43:J49)</f>
        <v>485</v>
      </c>
      <c r="K42" s="91" t="s">
        <v>27</v>
      </c>
      <c r="L42" s="91" t="s">
        <v>27</v>
      </c>
      <c r="M42" s="92" t="s">
        <v>27</v>
      </c>
      <c r="N42" s="92" t="s">
        <v>27</v>
      </c>
      <c r="O42" s="92" t="s">
        <v>27</v>
      </c>
      <c r="P42" s="91" t="s">
        <v>27</v>
      </c>
      <c r="Q42" s="136" t="s">
        <v>27</v>
      </c>
      <c r="R42" s="52"/>
      <c r="S42" s="53"/>
    </row>
    <row r="43" spans="1:19" ht="30" x14ac:dyDescent="0.25">
      <c r="A43" s="178">
        <v>1</v>
      </c>
      <c r="B43" s="54" t="s">
        <v>28</v>
      </c>
      <c r="C43" s="55">
        <v>4</v>
      </c>
      <c r="D43" s="54" t="s">
        <v>74</v>
      </c>
      <c r="E43" s="56" t="s">
        <v>110</v>
      </c>
      <c r="F43" s="143">
        <v>12</v>
      </c>
      <c r="G43" s="57">
        <v>6</v>
      </c>
      <c r="H43" s="58">
        <v>1.4</v>
      </c>
      <c r="I43" s="57">
        <v>115</v>
      </c>
      <c r="J43" s="57">
        <v>94</v>
      </c>
      <c r="K43" s="54" t="s">
        <v>70</v>
      </c>
      <c r="L43" s="13" t="s">
        <v>27</v>
      </c>
      <c r="M43" s="19" t="s">
        <v>32</v>
      </c>
      <c r="N43" s="19" t="s">
        <v>98</v>
      </c>
      <c r="O43" s="19" t="s">
        <v>95</v>
      </c>
      <c r="P43" s="54" t="s">
        <v>33</v>
      </c>
      <c r="Q43" s="70" t="s">
        <v>86</v>
      </c>
      <c r="R43" s="4"/>
      <c r="S43" s="4"/>
    </row>
    <row r="44" spans="1:19" ht="30" x14ac:dyDescent="0.25">
      <c r="A44" s="181">
        <v>2</v>
      </c>
      <c r="B44" s="54" t="s">
        <v>28</v>
      </c>
      <c r="C44" s="59">
        <v>4</v>
      </c>
      <c r="D44" s="54" t="s">
        <v>74</v>
      </c>
      <c r="E44" s="60" t="s">
        <v>110</v>
      </c>
      <c r="F44" s="66">
        <v>25</v>
      </c>
      <c r="G44" s="61">
        <v>9</v>
      </c>
      <c r="H44" s="62">
        <v>0.4</v>
      </c>
      <c r="I44" s="61">
        <v>20</v>
      </c>
      <c r="J44" s="61">
        <v>16</v>
      </c>
      <c r="K44" s="54" t="s">
        <v>70</v>
      </c>
      <c r="L44" s="13" t="s">
        <v>27</v>
      </c>
      <c r="M44" s="19" t="s">
        <v>32</v>
      </c>
      <c r="N44" s="19" t="s">
        <v>98</v>
      </c>
      <c r="O44" s="19" t="s">
        <v>95</v>
      </c>
      <c r="P44" s="54" t="s">
        <v>33</v>
      </c>
      <c r="Q44" s="70" t="s">
        <v>47</v>
      </c>
      <c r="R44" s="4"/>
      <c r="S44" s="4"/>
    </row>
    <row r="45" spans="1:19" ht="30" x14ac:dyDescent="0.25">
      <c r="A45" s="181">
        <v>3</v>
      </c>
      <c r="B45" s="54" t="s">
        <v>28</v>
      </c>
      <c r="C45" s="59">
        <v>4</v>
      </c>
      <c r="D45" s="54" t="s">
        <v>74</v>
      </c>
      <c r="E45" s="60" t="s">
        <v>110</v>
      </c>
      <c r="F45" s="66">
        <v>26</v>
      </c>
      <c r="G45" s="61">
        <v>5</v>
      </c>
      <c r="H45" s="62">
        <v>0.8</v>
      </c>
      <c r="I45" s="61">
        <v>53</v>
      </c>
      <c r="J45" s="61">
        <v>46</v>
      </c>
      <c r="K45" s="54" t="s">
        <v>70</v>
      </c>
      <c r="L45" s="13" t="s">
        <v>27</v>
      </c>
      <c r="M45" s="19" t="s">
        <v>32</v>
      </c>
      <c r="N45" s="19" t="s">
        <v>98</v>
      </c>
      <c r="O45" s="19" t="s">
        <v>95</v>
      </c>
      <c r="P45" s="54" t="s">
        <v>33</v>
      </c>
      <c r="Q45" s="70" t="s">
        <v>47</v>
      </c>
      <c r="R45" s="4"/>
      <c r="S45" s="4"/>
    </row>
    <row r="46" spans="1:19" ht="30" x14ac:dyDescent="0.25">
      <c r="A46" s="181">
        <v>4</v>
      </c>
      <c r="B46" s="54" t="s">
        <v>28</v>
      </c>
      <c r="C46" s="59">
        <v>4</v>
      </c>
      <c r="D46" s="54" t="s">
        <v>74</v>
      </c>
      <c r="E46" s="63" t="s">
        <v>34</v>
      </c>
      <c r="F46" s="66">
        <v>32</v>
      </c>
      <c r="G46" s="64" t="s">
        <v>99</v>
      </c>
      <c r="H46" s="62">
        <v>3.9</v>
      </c>
      <c r="I46" s="61">
        <v>292</v>
      </c>
      <c r="J46" s="61">
        <v>277</v>
      </c>
      <c r="K46" s="54" t="s">
        <v>70</v>
      </c>
      <c r="L46" s="13" t="s">
        <v>27</v>
      </c>
      <c r="M46" s="19" t="s">
        <v>32</v>
      </c>
      <c r="N46" s="5" t="s">
        <v>100</v>
      </c>
      <c r="O46" s="5" t="s">
        <v>95</v>
      </c>
      <c r="P46" s="4" t="s">
        <v>33</v>
      </c>
      <c r="Q46" s="70" t="s">
        <v>48</v>
      </c>
      <c r="R46" s="4"/>
      <c r="S46" s="4"/>
    </row>
    <row r="47" spans="1:19" ht="30" x14ac:dyDescent="0.25">
      <c r="A47" s="181">
        <v>5</v>
      </c>
      <c r="B47" s="54" t="s">
        <v>28</v>
      </c>
      <c r="C47" s="59">
        <v>2</v>
      </c>
      <c r="D47" s="54" t="s">
        <v>74</v>
      </c>
      <c r="E47" s="63" t="s">
        <v>111</v>
      </c>
      <c r="F47" s="66">
        <v>37</v>
      </c>
      <c r="G47" s="61">
        <v>8</v>
      </c>
      <c r="H47" s="62">
        <v>1.4</v>
      </c>
      <c r="I47" s="61">
        <v>71</v>
      </c>
      <c r="J47" s="61">
        <v>29</v>
      </c>
      <c r="K47" s="4" t="s">
        <v>70</v>
      </c>
      <c r="L47" s="20" t="s">
        <v>27</v>
      </c>
      <c r="M47" s="5" t="s">
        <v>32</v>
      </c>
      <c r="N47" s="5" t="s">
        <v>100</v>
      </c>
      <c r="O47" s="5" t="s">
        <v>95</v>
      </c>
      <c r="P47" s="4" t="s">
        <v>33</v>
      </c>
      <c r="Q47" s="70" t="s">
        <v>49</v>
      </c>
      <c r="R47" s="4"/>
      <c r="S47" s="4"/>
    </row>
    <row r="48" spans="1:19" ht="30" x14ac:dyDescent="0.25">
      <c r="A48" s="181">
        <v>6</v>
      </c>
      <c r="B48" s="54" t="s">
        <v>28</v>
      </c>
      <c r="C48" s="59">
        <v>4</v>
      </c>
      <c r="D48" s="54" t="s">
        <v>74</v>
      </c>
      <c r="E48" s="63" t="s">
        <v>110</v>
      </c>
      <c r="F48" s="66">
        <v>49</v>
      </c>
      <c r="G48" s="61">
        <v>7</v>
      </c>
      <c r="H48" s="62">
        <v>4.8</v>
      </c>
      <c r="I48" s="61">
        <v>23</v>
      </c>
      <c r="J48" s="61">
        <v>19</v>
      </c>
      <c r="K48" s="4" t="s">
        <v>70</v>
      </c>
      <c r="L48" s="20" t="s">
        <v>27</v>
      </c>
      <c r="M48" s="5" t="s">
        <v>32</v>
      </c>
      <c r="N48" s="5" t="s">
        <v>100</v>
      </c>
      <c r="O48" s="5" t="s">
        <v>95</v>
      </c>
      <c r="P48" s="4" t="s">
        <v>33</v>
      </c>
      <c r="Q48" s="70" t="s">
        <v>50</v>
      </c>
      <c r="R48" s="4"/>
      <c r="S48" s="4"/>
    </row>
    <row r="49" spans="1:19" ht="30.75" thickBot="1" x14ac:dyDescent="0.3">
      <c r="A49" s="181">
        <v>7</v>
      </c>
      <c r="B49" s="54" t="s">
        <v>28</v>
      </c>
      <c r="C49" s="59">
        <v>4</v>
      </c>
      <c r="D49" s="54" t="s">
        <v>74</v>
      </c>
      <c r="E49" s="60" t="s">
        <v>110</v>
      </c>
      <c r="F49" s="66">
        <v>49</v>
      </c>
      <c r="G49" s="61">
        <v>13</v>
      </c>
      <c r="H49" s="62">
        <v>0.6</v>
      </c>
      <c r="I49" s="61">
        <v>6</v>
      </c>
      <c r="J49" s="61">
        <v>4</v>
      </c>
      <c r="K49" s="4" t="s">
        <v>70</v>
      </c>
      <c r="L49" s="20" t="s">
        <v>27</v>
      </c>
      <c r="M49" s="5" t="s">
        <v>32</v>
      </c>
      <c r="N49" s="5" t="s">
        <v>100</v>
      </c>
      <c r="O49" s="5" t="s">
        <v>95</v>
      </c>
      <c r="P49" s="4" t="s">
        <v>33</v>
      </c>
      <c r="Q49" s="70" t="s">
        <v>50</v>
      </c>
      <c r="R49" s="4"/>
      <c r="S49" s="4"/>
    </row>
    <row r="50" spans="1:19" ht="33.75" customHeight="1" thickBot="1" x14ac:dyDescent="0.3">
      <c r="A50" s="90" t="s">
        <v>27</v>
      </c>
      <c r="B50" s="91" t="s">
        <v>35</v>
      </c>
      <c r="C50" s="91" t="s">
        <v>27</v>
      </c>
      <c r="D50" s="91" t="s">
        <v>74</v>
      </c>
      <c r="E50" s="226" t="s">
        <v>30</v>
      </c>
      <c r="F50" s="243"/>
      <c r="G50" s="256"/>
      <c r="H50" s="97">
        <f>SUM(H51:H54)</f>
        <v>8.1999999999999993</v>
      </c>
      <c r="I50" s="68">
        <f>SUM(I51:I54)</f>
        <v>390</v>
      </c>
      <c r="J50" s="68">
        <f>SUM(J51:J54)</f>
        <v>339</v>
      </c>
      <c r="K50" s="91" t="s">
        <v>27</v>
      </c>
      <c r="L50" s="91" t="s">
        <v>27</v>
      </c>
      <c r="M50" s="92" t="s">
        <v>27</v>
      </c>
      <c r="N50" s="92" t="s">
        <v>27</v>
      </c>
      <c r="O50" s="92" t="s">
        <v>27</v>
      </c>
      <c r="P50" s="91" t="s">
        <v>27</v>
      </c>
      <c r="Q50" s="136" t="s">
        <v>27</v>
      </c>
      <c r="R50" s="52"/>
      <c r="S50" s="53"/>
    </row>
    <row r="51" spans="1:19" ht="30" x14ac:dyDescent="0.25">
      <c r="A51" s="178">
        <v>1</v>
      </c>
      <c r="B51" s="54" t="s">
        <v>35</v>
      </c>
      <c r="C51" s="55">
        <v>2</v>
      </c>
      <c r="D51" s="54" t="s">
        <v>74</v>
      </c>
      <c r="E51" s="67" t="s">
        <v>34</v>
      </c>
      <c r="F51" s="143">
        <v>33</v>
      </c>
      <c r="G51" s="34">
        <v>8</v>
      </c>
      <c r="H51" s="103">
        <v>2.6</v>
      </c>
      <c r="I51" s="93">
        <v>70</v>
      </c>
      <c r="J51" s="93">
        <v>59</v>
      </c>
      <c r="K51" s="4" t="s">
        <v>70</v>
      </c>
      <c r="L51" s="20" t="s">
        <v>27</v>
      </c>
      <c r="M51" s="5" t="s">
        <v>32</v>
      </c>
      <c r="N51" s="19" t="s">
        <v>101</v>
      </c>
      <c r="O51" s="19" t="s">
        <v>95</v>
      </c>
      <c r="P51" s="54" t="s">
        <v>33</v>
      </c>
      <c r="Q51" s="70" t="s">
        <v>60</v>
      </c>
      <c r="R51" s="53"/>
      <c r="S51" s="53"/>
    </row>
    <row r="52" spans="1:19" ht="30" x14ac:dyDescent="0.25">
      <c r="A52" s="181">
        <v>2</v>
      </c>
      <c r="B52" s="54" t="s">
        <v>35</v>
      </c>
      <c r="C52" s="59">
        <v>2</v>
      </c>
      <c r="D52" s="54" t="s">
        <v>74</v>
      </c>
      <c r="E52" s="67" t="s">
        <v>34</v>
      </c>
      <c r="F52" s="143">
        <v>33</v>
      </c>
      <c r="G52" s="38">
        <v>11</v>
      </c>
      <c r="H52" s="79">
        <v>2</v>
      </c>
      <c r="I52" s="104">
        <v>172</v>
      </c>
      <c r="J52" s="104">
        <v>150</v>
      </c>
      <c r="K52" s="4" t="s">
        <v>70</v>
      </c>
      <c r="L52" s="20" t="s">
        <v>27</v>
      </c>
      <c r="M52" s="5" t="s">
        <v>32</v>
      </c>
      <c r="N52" s="19" t="s">
        <v>101</v>
      </c>
      <c r="O52" s="19" t="s">
        <v>95</v>
      </c>
      <c r="P52" s="54" t="s">
        <v>33</v>
      </c>
      <c r="Q52" s="70" t="s">
        <v>60</v>
      </c>
      <c r="R52" s="53"/>
      <c r="S52" s="53"/>
    </row>
    <row r="53" spans="1:19" ht="30" x14ac:dyDescent="0.25">
      <c r="A53" s="178">
        <v>3</v>
      </c>
      <c r="B53" s="54" t="s">
        <v>35</v>
      </c>
      <c r="C53" s="59">
        <v>2</v>
      </c>
      <c r="D53" s="54" t="s">
        <v>74</v>
      </c>
      <c r="E53" s="67" t="s">
        <v>34</v>
      </c>
      <c r="F53" s="143">
        <v>33</v>
      </c>
      <c r="G53" s="38">
        <v>13</v>
      </c>
      <c r="H53" s="79">
        <v>1.7</v>
      </c>
      <c r="I53" s="104">
        <v>65</v>
      </c>
      <c r="J53" s="104">
        <v>61</v>
      </c>
      <c r="K53" s="4" t="s">
        <v>70</v>
      </c>
      <c r="L53" s="20" t="s">
        <v>27</v>
      </c>
      <c r="M53" s="5" t="s">
        <v>32</v>
      </c>
      <c r="N53" s="19" t="s">
        <v>101</v>
      </c>
      <c r="O53" s="19" t="s">
        <v>95</v>
      </c>
      <c r="P53" s="54" t="s">
        <v>33</v>
      </c>
      <c r="Q53" s="70" t="s">
        <v>60</v>
      </c>
      <c r="R53" s="53"/>
      <c r="S53" s="53"/>
    </row>
    <row r="54" spans="1:19" ht="30.75" thickBot="1" x14ac:dyDescent="0.3">
      <c r="A54" s="181">
        <v>4</v>
      </c>
      <c r="B54" s="54" t="s">
        <v>35</v>
      </c>
      <c r="C54" s="59">
        <v>2</v>
      </c>
      <c r="D54" s="54" t="s">
        <v>74</v>
      </c>
      <c r="E54" s="67" t="s">
        <v>34</v>
      </c>
      <c r="F54" s="143">
        <v>33</v>
      </c>
      <c r="G54" s="38">
        <v>14</v>
      </c>
      <c r="H54" s="79">
        <v>1.9</v>
      </c>
      <c r="I54" s="104">
        <v>83</v>
      </c>
      <c r="J54" s="104">
        <v>69</v>
      </c>
      <c r="K54" s="4" t="s">
        <v>70</v>
      </c>
      <c r="L54" s="20" t="s">
        <v>27</v>
      </c>
      <c r="M54" s="5" t="s">
        <v>32</v>
      </c>
      <c r="N54" s="19" t="s">
        <v>101</v>
      </c>
      <c r="O54" s="19" t="s">
        <v>95</v>
      </c>
      <c r="P54" s="54" t="s">
        <v>33</v>
      </c>
      <c r="Q54" s="70" t="s">
        <v>60</v>
      </c>
      <c r="R54" s="53"/>
      <c r="S54" s="53"/>
    </row>
    <row r="55" spans="1:19" ht="32.25" thickBot="1" x14ac:dyDescent="0.3">
      <c r="A55" s="90" t="s">
        <v>27</v>
      </c>
      <c r="B55" s="91" t="s">
        <v>38</v>
      </c>
      <c r="C55" s="91" t="s">
        <v>27</v>
      </c>
      <c r="D55" s="91" t="s">
        <v>74</v>
      </c>
      <c r="E55" s="225" t="s">
        <v>30</v>
      </c>
      <c r="F55" s="225"/>
      <c r="G55" s="226"/>
      <c r="H55" s="49">
        <f>SUM(H56:H56)</f>
        <v>2.4</v>
      </c>
      <c r="I55" s="50">
        <f>SUM(I56:I56)</f>
        <v>32</v>
      </c>
      <c r="J55" s="68">
        <f>SUM(J56:J56)</f>
        <v>27</v>
      </c>
      <c r="K55" s="91" t="s">
        <v>27</v>
      </c>
      <c r="L55" s="91" t="s">
        <v>27</v>
      </c>
      <c r="M55" s="92" t="s">
        <v>27</v>
      </c>
      <c r="N55" s="92" t="s">
        <v>27</v>
      </c>
      <c r="O55" s="92" t="s">
        <v>27</v>
      </c>
      <c r="P55" s="91" t="s">
        <v>27</v>
      </c>
      <c r="Q55" s="136" t="s">
        <v>27</v>
      </c>
      <c r="R55" s="52"/>
      <c r="S55" s="53"/>
    </row>
    <row r="56" spans="1:19" ht="30.75" thickBot="1" x14ac:dyDescent="0.3">
      <c r="A56" s="178">
        <v>1</v>
      </c>
      <c r="B56" s="54" t="s">
        <v>38</v>
      </c>
      <c r="C56" s="109">
        <v>4</v>
      </c>
      <c r="D56" s="54" t="s">
        <v>74</v>
      </c>
      <c r="E56" s="110" t="s">
        <v>37</v>
      </c>
      <c r="F56" s="143">
        <v>22</v>
      </c>
      <c r="G56" s="34">
        <v>1</v>
      </c>
      <c r="H56" s="103">
        <v>2.4</v>
      </c>
      <c r="I56" s="93">
        <v>32</v>
      </c>
      <c r="J56" s="93">
        <v>27</v>
      </c>
      <c r="K56" s="54" t="s">
        <v>70</v>
      </c>
      <c r="L56" s="13" t="s">
        <v>27</v>
      </c>
      <c r="M56" s="19" t="s">
        <v>32</v>
      </c>
      <c r="N56" s="19" t="s">
        <v>105</v>
      </c>
      <c r="O56" s="19" t="s">
        <v>95</v>
      </c>
      <c r="P56" s="54" t="s">
        <v>33</v>
      </c>
      <c r="Q56" s="70" t="s">
        <v>39</v>
      </c>
      <c r="R56" s="4"/>
      <c r="S56" s="4"/>
    </row>
    <row r="57" spans="1:19" ht="32.25" thickBot="1" x14ac:dyDescent="0.3">
      <c r="A57" s="90" t="s">
        <v>27</v>
      </c>
      <c r="B57" s="91" t="s">
        <v>40</v>
      </c>
      <c r="C57" s="91" t="s">
        <v>27</v>
      </c>
      <c r="D57" s="91" t="s">
        <v>74</v>
      </c>
      <c r="E57" s="225" t="s">
        <v>30</v>
      </c>
      <c r="F57" s="225"/>
      <c r="G57" s="226"/>
      <c r="H57" s="112">
        <f>SUM(H58:H58)</f>
        <v>4</v>
      </c>
      <c r="I57" s="113">
        <f>SUM(I58:I58)</f>
        <v>43</v>
      </c>
      <c r="J57" s="114">
        <f>SUM(J58:J58)</f>
        <v>34</v>
      </c>
      <c r="K57" s="91" t="s">
        <v>27</v>
      </c>
      <c r="L57" s="91" t="s">
        <v>27</v>
      </c>
      <c r="M57" s="92" t="s">
        <v>27</v>
      </c>
      <c r="N57" s="92" t="s">
        <v>27</v>
      </c>
      <c r="O57" s="92" t="s">
        <v>27</v>
      </c>
      <c r="P57" s="91" t="s">
        <v>27</v>
      </c>
      <c r="Q57" s="136" t="s">
        <v>27</v>
      </c>
      <c r="R57" s="52"/>
      <c r="S57" s="53"/>
    </row>
    <row r="58" spans="1:19" ht="30.75" thickBot="1" x14ac:dyDescent="0.3">
      <c r="A58" s="178">
        <v>1</v>
      </c>
      <c r="B58" s="54" t="s">
        <v>40</v>
      </c>
      <c r="C58" s="54">
        <v>2</v>
      </c>
      <c r="D58" s="54" t="s">
        <v>74</v>
      </c>
      <c r="E58" s="84" t="s">
        <v>51</v>
      </c>
      <c r="F58" s="84">
        <v>19</v>
      </c>
      <c r="G58" s="98" t="s">
        <v>102</v>
      </c>
      <c r="H58" s="99">
        <v>4</v>
      </c>
      <c r="I58" s="115">
        <v>43</v>
      </c>
      <c r="J58" s="115">
        <v>34</v>
      </c>
      <c r="K58" s="54" t="s">
        <v>70</v>
      </c>
      <c r="L58" s="13" t="s">
        <v>27</v>
      </c>
      <c r="M58" s="19" t="s">
        <v>32</v>
      </c>
      <c r="N58" s="19" t="s">
        <v>103</v>
      </c>
      <c r="O58" s="19" t="s">
        <v>95</v>
      </c>
      <c r="P58" s="54" t="s">
        <v>33</v>
      </c>
      <c r="Q58" s="70" t="s">
        <v>104</v>
      </c>
      <c r="R58" s="4"/>
      <c r="S58" s="4"/>
    </row>
    <row r="59" spans="1:19" ht="19.5" thickBot="1" x14ac:dyDescent="0.35">
      <c r="A59" s="238" t="s">
        <v>75</v>
      </c>
      <c r="B59" s="239"/>
      <c r="C59" s="239"/>
      <c r="D59" s="239"/>
      <c r="E59" s="239"/>
      <c r="F59" s="239"/>
      <c r="G59" s="240"/>
      <c r="H59" s="100">
        <f>H42+H50+H55+H57</f>
        <v>27.9</v>
      </c>
      <c r="I59" s="152">
        <f>I42+I50+I55+I57</f>
        <v>1045</v>
      </c>
      <c r="J59" s="152">
        <f>J42+J50+J55+J57</f>
        <v>885</v>
      </c>
      <c r="K59" s="101" t="s">
        <v>27</v>
      </c>
      <c r="L59" s="101" t="s">
        <v>27</v>
      </c>
      <c r="M59" s="102" t="s">
        <v>27</v>
      </c>
      <c r="N59" s="102" t="s">
        <v>27</v>
      </c>
      <c r="O59" s="102" t="s">
        <v>27</v>
      </c>
      <c r="P59" s="101" t="s">
        <v>27</v>
      </c>
      <c r="Q59" s="138" t="s">
        <v>27</v>
      </c>
      <c r="R59" s="88"/>
      <c r="S59" s="89"/>
    </row>
    <row r="60" spans="1:19" ht="32.25" thickBot="1" x14ac:dyDescent="0.3">
      <c r="A60" s="90">
        <f ca="1">A60:R62</f>
        <v>0</v>
      </c>
      <c r="B60" s="48" t="s">
        <v>28</v>
      </c>
      <c r="C60" s="91" t="s">
        <v>27</v>
      </c>
      <c r="D60" s="91" t="s">
        <v>91</v>
      </c>
      <c r="E60" s="225" t="s">
        <v>30</v>
      </c>
      <c r="F60" s="225"/>
      <c r="G60" s="226"/>
      <c r="H60" s="49">
        <f>SUM(H61:H62)</f>
        <v>1.3</v>
      </c>
      <c r="I60" s="50">
        <f>SUM(I61:I62)</f>
        <v>234</v>
      </c>
      <c r="J60" s="50">
        <f>SUM(J61:J62)</f>
        <v>210</v>
      </c>
      <c r="K60" s="91" t="s">
        <v>27</v>
      </c>
      <c r="L60" s="91" t="s">
        <v>27</v>
      </c>
      <c r="M60" s="92" t="s">
        <v>27</v>
      </c>
      <c r="N60" s="92" t="s">
        <v>27</v>
      </c>
      <c r="O60" s="92" t="s">
        <v>27</v>
      </c>
      <c r="P60" s="91" t="s">
        <v>27</v>
      </c>
      <c r="Q60" s="136" t="s">
        <v>27</v>
      </c>
      <c r="R60" s="88"/>
      <c r="S60" s="89"/>
    </row>
    <row r="61" spans="1:19" ht="30" x14ac:dyDescent="0.25">
      <c r="A61" s="178">
        <v>1</v>
      </c>
      <c r="B61" s="54" t="s">
        <v>28</v>
      </c>
      <c r="C61" s="55">
        <v>2</v>
      </c>
      <c r="D61" s="54" t="s">
        <v>91</v>
      </c>
      <c r="E61" s="56" t="s">
        <v>84</v>
      </c>
      <c r="F61" s="143">
        <v>22</v>
      </c>
      <c r="G61" s="171" t="s">
        <v>96</v>
      </c>
      <c r="H61" s="58">
        <v>0.9</v>
      </c>
      <c r="I61" s="57">
        <v>181</v>
      </c>
      <c r="J61" s="57">
        <v>165</v>
      </c>
      <c r="K61" s="54" t="s">
        <v>70</v>
      </c>
      <c r="L61" s="13" t="s">
        <v>27</v>
      </c>
      <c r="M61" s="19" t="s">
        <v>32</v>
      </c>
      <c r="N61" s="19" t="s">
        <v>94</v>
      </c>
      <c r="O61" s="19" t="s">
        <v>95</v>
      </c>
      <c r="P61" s="54" t="s">
        <v>33</v>
      </c>
      <c r="Q61" s="70" t="s">
        <v>49</v>
      </c>
      <c r="R61" s="88"/>
      <c r="S61" s="89"/>
    </row>
    <row r="62" spans="1:19" ht="30.75" thickBot="1" x14ac:dyDescent="0.3">
      <c r="A62" s="181">
        <v>2</v>
      </c>
      <c r="B62" s="54" t="s">
        <v>28</v>
      </c>
      <c r="C62" s="59">
        <v>2</v>
      </c>
      <c r="D62" s="54" t="s">
        <v>91</v>
      </c>
      <c r="E62" s="60" t="s">
        <v>51</v>
      </c>
      <c r="F62" s="66">
        <v>45</v>
      </c>
      <c r="G62" s="171" t="s">
        <v>41</v>
      </c>
      <c r="H62" s="62">
        <v>0.4</v>
      </c>
      <c r="I62" s="61">
        <v>53</v>
      </c>
      <c r="J62" s="61">
        <v>45</v>
      </c>
      <c r="K62" s="4" t="s">
        <v>70</v>
      </c>
      <c r="L62" s="20" t="s">
        <v>27</v>
      </c>
      <c r="M62" s="5" t="s">
        <v>32</v>
      </c>
      <c r="N62" s="5" t="s">
        <v>97</v>
      </c>
      <c r="O62" s="5" t="s">
        <v>95</v>
      </c>
      <c r="P62" s="4" t="s">
        <v>33</v>
      </c>
      <c r="Q62" s="70" t="s">
        <v>49</v>
      </c>
      <c r="R62" s="88"/>
      <c r="S62" s="89"/>
    </row>
    <row r="63" spans="1:19" ht="19.5" thickBot="1" x14ac:dyDescent="0.35">
      <c r="A63" s="238" t="s">
        <v>92</v>
      </c>
      <c r="B63" s="239"/>
      <c r="C63" s="239"/>
      <c r="D63" s="239"/>
      <c r="E63" s="239"/>
      <c r="F63" s="239"/>
      <c r="G63" s="240"/>
      <c r="H63" s="100">
        <f>H60</f>
        <v>1.3</v>
      </c>
      <c r="I63" s="152">
        <f t="shared" ref="I63:J63" si="7">I60</f>
        <v>234</v>
      </c>
      <c r="J63" s="152">
        <f t="shared" si="7"/>
        <v>210</v>
      </c>
      <c r="K63" s="101" t="s">
        <v>27</v>
      </c>
      <c r="L63" s="101" t="s">
        <v>27</v>
      </c>
      <c r="M63" s="102" t="s">
        <v>27</v>
      </c>
      <c r="N63" s="102" t="s">
        <v>27</v>
      </c>
      <c r="O63" s="102" t="s">
        <v>27</v>
      </c>
      <c r="P63" s="101" t="s">
        <v>27</v>
      </c>
      <c r="Q63" s="138" t="s">
        <v>27</v>
      </c>
      <c r="R63" s="88"/>
      <c r="S63" s="89"/>
    </row>
    <row r="64" spans="1:19" ht="19.5" thickBot="1" x14ac:dyDescent="0.35">
      <c r="A64" s="233" t="s">
        <v>93</v>
      </c>
      <c r="B64" s="234"/>
      <c r="C64" s="234"/>
      <c r="D64" s="234"/>
      <c r="E64" s="234"/>
      <c r="F64" s="234"/>
      <c r="G64" s="235"/>
      <c r="H64" s="122">
        <f>H59+H63</f>
        <v>29.2</v>
      </c>
      <c r="I64" s="123">
        <f>I59+I63</f>
        <v>1279</v>
      </c>
      <c r="J64" s="123">
        <f>J59+J63</f>
        <v>1095</v>
      </c>
      <c r="K64" s="124" t="s">
        <v>27</v>
      </c>
      <c r="L64" s="124" t="s">
        <v>27</v>
      </c>
      <c r="M64" s="125" t="s">
        <v>27</v>
      </c>
      <c r="N64" s="125" t="s">
        <v>27</v>
      </c>
      <c r="O64" s="125" t="s">
        <v>27</v>
      </c>
      <c r="P64" s="124" t="s">
        <v>27</v>
      </c>
      <c r="Q64" s="139" t="s">
        <v>27</v>
      </c>
      <c r="R64" s="88"/>
      <c r="S64" s="89"/>
    </row>
    <row r="65" spans="1:19" ht="19.5" thickBot="1" x14ac:dyDescent="0.35">
      <c r="A65" s="236" t="s">
        <v>68</v>
      </c>
      <c r="B65" s="237"/>
      <c r="C65" s="237"/>
      <c r="D65" s="237"/>
      <c r="E65" s="237"/>
      <c r="F65" s="237"/>
      <c r="G65" s="237"/>
      <c r="H65" s="184">
        <f>H41+H64</f>
        <v>75</v>
      </c>
      <c r="I65" s="164">
        <f t="shared" ref="I65:J65" si="8">I41+I64</f>
        <v>1917</v>
      </c>
      <c r="J65" s="164">
        <f t="shared" si="8"/>
        <v>1568</v>
      </c>
      <c r="K65" s="128" t="s">
        <v>27</v>
      </c>
      <c r="L65" s="128" t="s">
        <v>27</v>
      </c>
      <c r="M65" s="129" t="s">
        <v>27</v>
      </c>
      <c r="N65" s="129" t="s">
        <v>27</v>
      </c>
      <c r="O65" s="129" t="s">
        <v>27</v>
      </c>
      <c r="P65" s="128" t="s">
        <v>27</v>
      </c>
      <c r="Q65" s="140" t="s">
        <v>27</v>
      </c>
      <c r="R65" s="126"/>
      <c r="S65" s="127"/>
    </row>
    <row r="66" spans="1:19" x14ac:dyDescent="0.25">
      <c r="A66" s="130"/>
      <c r="B66" s="130"/>
      <c r="C66" s="131"/>
      <c r="D66" s="131"/>
      <c r="E66" s="131"/>
      <c r="F66" s="130"/>
      <c r="G66" s="132"/>
      <c r="H66" s="131"/>
      <c r="I66" s="131"/>
      <c r="J66" s="131"/>
      <c r="K66" s="130"/>
      <c r="L66" s="130"/>
      <c r="M66" s="132"/>
      <c r="N66" s="132"/>
      <c r="O66" s="132"/>
      <c r="P66" s="130"/>
      <c r="Q66" s="141"/>
      <c r="R66" s="130"/>
      <c r="S66" s="130"/>
    </row>
    <row r="67" spans="1:19" ht="18.75" x14ac:dyDescent="0.25">
      <c r="A67" s="224" t="s">
        <v>69</v>
      </c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130"/>
      <c r="S67" s="130"/>
    </row>
    <row r="68" spans="1:19" x14ac:dyDescent="0.25">
      <c r="A68" s="130"/>
      <c r="B68" s="130"/>
      <c r="C68" s="130"/>
      <c r="D68" s="130"/>
      <c r="E68" s="130"/>
      <c r="F68" s="130"/>
      <c r="G68" s="132"/>
      <c r="H68" s="130"/>
      <c r="I68" s="130"/>
      <c r="J68" s="130"/>
      <c r="K68" s="130"/>
      <c r="L68" s="130"/>
      <c r="M68" s="132"/>
      <c r="N68" s="132"/>
      <c r="O68" s="132"/>
      <c r="P68" s="130"/>
      <c r="Q68" s="141"/>
      <c r="R68" s="130"/>
      <c r="S68" s="130"/>
    </row>
    <row r="69" spans="1:19" x14ac:dyDescent="0.25">
      <c r="A69" s="130"/>
      <c r="B69" s="130"/>
      <c r="C69" s="131"/>
      <c r="D69" s="131"/>
      <c r="E69" s="131"/>
      <c r="F69" s="130"/>
      <c r="G69" s="132"/>
      <c r="H69" s="131"/>
      <c r="I69" s="131"/>
      <c r="J69" s="131"/>
      <c r="K69" s="130"/>
      <c r="L69" s="130"/>
      <c r="M69" s="132"/>
      <c r="N69" s="132"/>
      <c r="O69" s="132"/>
      <c r="P69" s="130"/>
      <c r="Q69" s="141"/>
      <c r="R69" s="130"/>
      <c r="S69" s="130"/>
    </row>
  </sheetData>
  <mergeCells count="43">
    <mergeCell ref="R4:R5"/>
    <mergeCell ref="A65:G65"/>
    <mergeCell ref="A67:Q67"/>
    <mergeCell ref="E28:G28"/>
    <mergeCell ref="A30:G30"/>
    <mergeCell ref="E31:G31"/>
    <mergeCell ref="E33:G33"/>
    <mergeCell ref="E35:G35"/>
    <mergeCell ref="E38:G38"/>
    <mergeCell ref="A40:G40"/>
    <mergeCell ref="A41:G41"/>
    <mergeCell ref="E42:G42"/>
    <mergeCell ref="E50:G50"/>
    <mergeCell ref="A7:S7"/>
    <mergeCell ref="E8:G8"/>
    <mergeCell ref="E55:G55"/>
    <mergeCell ref="I4:J4"/>
    <mergeCell ref="K4:L4"/>
    <mergeCell ref="E57:G57"/>
    <mergeCell ref="A59:G59"/>
    <mergeCell ref="P4:Q4"/>
    <mergeCell ref="E25:G25"/>
    <mergeCell ref="E16:G16"/>
    <mergeCell ref="A18:G18"/>
    <mergeCell ref="E19:G19"/>
    <mergeCell ref="A21:G21"/>
    <mergeCell ref="E22:G22"/>
    <mergeCell ref="A63:G63"/>
    <mergeCell ref="A64:G64"/>
    <mergeCell ref="E60:G60"/>
    <mergeCell ref="A1:S1"/>
    <mergeCell ref="A2:S2"/>
    <mergeCell ref="A4:A5"/>
    <mergeCell ref="B4:B5"/>
    <mergeCell ref="C4:C5"/>
    <mergeCell ref="D4:D5"/>
    <mergeCell ref="E4:E5"/>
    <mergeCell ref="F4:F5"/>
    <mergeCell ref="G4:G5"/>
    <mergeCell ref="S4:S5"/>
    <mergeCell ref="A3:S3"/>
    <mergeCell ref="M4:O4"/>
    <mergeCell ref="H4:H5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Листопад 22 </vt:lpstr>
      <vt:lpstr>Жовтень 22</vt:lpstr>
      <vt:lpstr>Вересень 22</vt:lpstr>
      <vt:lpstr>Серпень 22</vt:lpstr>
      <vt:lpstr>Липень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2022-12-20T19:25:42Z</dcterms:modified>
</cp:coreProperties>
</file>